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APg20V" sheetId="1" r:id="rId1"/>
    <sheet name="APg21V" sheetId="2" r:id="rId2"/>
    <sheet name="APg22V" sheetId="3" r:id="rId3"/>
    <sheet name="EK22V" sheetId="4" r:id="rId4"/>
    <sheet name="EKt22V" sheetId="5" r:id="rId5"/>
    <sheet name="El22V" sheetId="6" r:id="rId6"/>
    <sheet name="Elt22V" sheetId="7" r:id="rId7"/>
    <sheet name="SVt22V" sheetId="8" r:id="rId8"/>
    <sheet name="TVg20V" sheetId="9" r:id="rId9"/>
    <sheet name="TVg21V" sheetId="10" r:id="rId10"/>
    <sheet name="TVm21V" sheetId="11" r:id="rId11"/>
    <sheet name="ŽŪ22V" sheetId="12" r:id="rId12"/>
    <sheet name="ŽŪt22V" sheetId="13" r:id="rId13"/>
    <sheet name="TRg22" sheetId="14" r:id="rId14"/>
    <sheet name=" TVm21V-2" sheetId="15" r:id="rId15"/>
    <sheet name=" TVt21V-2" sheetId="16" r:id="rId16"/>
    <sheet name="Vg20V" sheetId="17" r:id="rId17"/>
    <sheet name="V22V" sheetId="18" r:id="rId18"/>
    <sheet name="Vg22V" sheetId="19" r:id="rId19"/>
    <sheet name="Vt22V" sheetId="20" r:id="rId20"/>
  </sheets>
  <definedNames/>
  <calcPr fullCalcOnLoad="1"/>
</workbook>
</file>

<file path=xl/sharedStrings.xml><?xml version="1.0" encoding="utf-8"?>
<sst xmlns="http://schemas.openxmlformats.org/spreadsheetml/2006/main" count="1372" uniqueCount="301">
  <si>
    <t>Dalykų pavadinimas</t>
  </si>
  <si>
    <t>Teorijai</t>
  </si>
  <si>
    <t>I pusmetis</t>
  </si>
  <si>
    <t>Iš viso</t>
  </si>
  <si>
    <t>20 sav.</t>
  </si>
  <si>
    <t>LIETUVOS RESPUBLIKOS ŠVIETIMO IR MOKSLO MINISTERIJA</t>
  </si>
  <si>
    <t>MOKYMO PLANAS</t>
  </si>
  <si>
    <t>Valandų paskirstymas metams ir pusmečiams</t>
  </si>
  <si>
    <t xml:space="preserve"> </t>
  </si>
  <si>
    <t>MARIJAMPOLĖS PROFESINIO RENGIMO CENTRAS</t>
  </si>
  <si>
    <t>Visai programai</t>
  </si>
  <si>
    <t>II pusmetis</t>
  </si>
  <si>
    <t>T</t>
  </si>
  <si>
    <t>P</t>
  </si>
  <si>
    <t xml:space="preserve"> Iš viso valandų profesinio mokymo programoje:</t>
  </si>
  <si>
    <t>I kursas</t>
  </si>
  <si>
    <t>II kursas</t>
  </si>
  <si>
    <t>Kreditų skaičius moduliui</t>
  </si>
  <si>
    <t>Savarankiškam mokymuisi</t>
  </si>
  <si>
    <t>Vertinimas</t>
  </si>
  <si>
    <t xml:space="preserve">Specializacija            -                                </t>
  </si>
  <si>
    <t xml:space="preserve">Bazinis išsilavinimas:        įgytas pagrindinis išsilavinimas ir mokymasis vidurinio ugdymo programoje                          </t>
  </si>
  <si>
    <t xml:space="preserve">                                                     Iš viso :</t>
  </si>
  <si>
    <t xml:space="preserve">                                                                Iš viso :</t>
  </si>
  <si>
    <t>III kursas</t>
  </si>
  <si>
    <t>Modulių pavadinimas</t>
  </si>
  <si>
    <t>sav.</t>
  </si>
  <si>
    <t>83*</t>
  </si>
  <si>
    <t>Visai progra-mai</t>
  </si>
  <si>
    <t>Kontak-tinės valan-  dos</t>
  </si>
  <si>
    <t>Prakti-niam moky-mui</t>
  </si>
  <si>
    <t>Praktika darbo vietoje arba SPMC</t>
  </si>
  <si>
    <t>Konsul-tacijoms</t>
  </si>
  <si>
    <t>Vertini-mas</t>
  </si>
  <si>
    <t>1. Skirta mokslo metams</t>
  </si>
  <si>
    <t>1. PRIVALOMOJI PROGRAMOS DALIS</t>
  </si>
  <si>
    <t>1.2. Saugus elgesys ekstremaliose situacijopse (Civilinė sauga)</t>
  </si>
  <si>
    <t>1.4. Darbuotojų sauga ir sveikata</t>
  </si>
  <si>
    <t xml:space="preserve"> 1. 5. Kvalifikaciją sudarančioms kompetencijoms įgyti skirti moduliai:</t>
  </si>
  <si>
    <t xml:space="preserve">2. Pasirenkamoji programos dalis: </t>
  </si>
  <si>
    <t>3. Neformalus švietimas</t>
  </si>
  <si>
    <t xml:space="preserve">Programos trukmė:                3 metai.             </t>
  </si>
  <si>
    <t>1.3. Fizinis ugdymas (Fizinio aktyvumo reguliavimas)*</t>
  </si>
  <si>
    <r>
      <t xml:space="preserve">Kodas ir suteikiama kvalifikacija:   </t>
    </r>
    <r>
      <rPr>
        <b/>
        <sz val="12"/>
        <rFont val="Times New Roman"/>
        <family val="1"/>
      </rPr>
      <t xml:space="preserve">    P32073205,</t>
    </r>
    <r>
      <rPr>
        <sz val="12"/>
        <rFont val="Times New Roman"/>
        <family val="1"/>
      </rPr>
      <t xml:space="preserve"> dažytojas, plytelių klojėjas, tinkuotojas </t>
    </r>
  </si>
  <si>
    <t>1.1. Įvadas į profesiją</t>
  </si>
  <si>
    <t>1.5.6. Horizontalių paviršių apdaila plytelėmis ir plytelių dangos remontas</t>
  </si>
  <si>
    <t>2.1. Gipskartonio plokščių montavimas</t>
  </si>
  <si>
    <t>2.2. Pastatų fasadų ir pamatų šiltinimas</t>
  </si>
  <si>
    <t>1.5.3. Vertikalių paviršių apdaila plytelėmis ir plytelių dangos remontas</t>
  </si>
  <si>
    <t>1.5.7. Statinio konstrukcijų tinkavimas mechanizuotu būdu ir tinko remontas</t>
  </si>
  <si>
    <t>1.5.8. Statinių paviršių glaistymas ir dažymas mechanizuotu būdu</t>
  </si>
  <si>
    <t xml:space="preserve">2021 - 2024 m. m. </t>
  </si>
  <si>
    <t>1.6. Įvadas į darbo rinką (mokymasis darbo vietoje)</t>
  </si>
  <si>
    <t>1.5.2. Statinio konstrukcijų tinkavimas rankiniais įrankiais</t>
  </si>
  <si>
    <t>1.5.4. Statinių paviršių glaistymas ir dažymas rankiniu būdu</t>
  </si>
  <si>
    <t>1.5.1. Bendrosios veiklos statybos objekte vykdymas (apdailininko)</t>
  </si>
  <si>
    <t>1.5.5. Statinių paviršių dekoravimas</t>
  </si>
  <si>
    <t>1.5.1.1. Verslumas</t>
  </si>
  <si>
    <t>APDAILININKO MODULINĖS PROFESINIO MOKYMO PROGRAMOS,  APg21V gr.,  110 kr.</t>
  </si>
  <si>
    <t>1.5.5.1. Profesinė užsienio kalba</t>
  </si>
  <si>
    <t>APDAILININKO MODULINĖS PROFESINIO MOKYMO PROGRAMOS,  APg22V gr.,  110 kr.</t>
  </si>
  <si>
    <t xml:space="preserve">2022 - 2025 m. m. </t>
  </si>
  <si>
    <t>1.3. Sąmoningas fizinio aktyvumo reguliavimas*</t>
  </si>
  <si>
    <t xml:space="preserve">                         EKSPEDITORIAUS MODULINĖS PIRMINIO PROFESINIO MOKYMO PROGRAMOS  60 kr., EK22V grupės</t>
  </si>
  <si>
    <t xml:space="preserve">2022 - 2023 m. m.     
MODULINĖ PROFESINIO MOKYMO PROGRAMA </t>
  </si>
  <si>
    <r>
      <t xml:space="preserve">Kodas ir suteikiama kvalifikacija:   </t>
    </r>
    <r>
      <rPr>
        <b/>
        <sz val="12"/>
        <rFont val="Times New Roman"/>
        <family val="1"/>
      </rPr>
      <t xml:space="preserve">    P43104109</t>
    </r>
    <r>
      <rPr>
        <sz val="12"/>
        <rFont val="Times New Roman"/>
        <family val="1"/>
      </rPr>
      <t>, ekspeditorius</t>
    </r>
  </si>
  <si>
    <t xml:space="preserve">Bazinis išsilavinimas:       baigta vidurinio ugdymo programa                         </t>
  </si>
  <si>
    <t xml:space="preserve">Programos trukmė:                10 mėnesių           </t>
  </si>
  <si>
    <t>1. Privalomoji programos dalis</t>
  </si>
  <si>
    <t>1.2. Saugus elgesys ekstremaliose situacijose (Civilinė sauga)</t>
  </si>
  <si>
    <t>1.3. Sąmoningas fizinio aktyvumo reguliavimas</t>
  </si>
  <si>
    <t xml:space="preserve"> 1.5. Kvalifikaciją sudarančioms kompetencijoms įgyti skirti moduliai:</t>
  </si>
  <si>
    <t>1.5.1. Bendrieji ekspeditoriaus darbai</t>
  </si>
  <si>
    <t>1.5.2. Transporto priemonės ir krovinio parinkimas</t>
  </si>
  <si>
    <t>1.5.3. Vežimo maršruto planavimas ir stebėsena</t>
  </si>
  <si>
    <t>34*</t>
  </si>
  <si>
    <t>2.1. Verslo modeliavimas ir organizavimas</t>
  </si>
  <si>
    <t>Skirta mokslo metams</t>
  </si>
  <si>
    <t xml:space="preserve">                         EKSPEDITORIAUS MODULINĖS TĘSTINIO PROFESINIO MOKYMO PROGRAMOS  50 kr., EKt22V grupės</t>
  </si>
  <si>
    <r>
      <t xml:space="preserve">Kodas ir suteikiama kvalifikacija:   </t>
    </r>
    <r>
      <rPr>
        <b/>
        <sz val="12"/>
        <rFont val="Times New Roman"/>
        <family val="1"/>
      </rPr>
      <t xml:space="preserve">    T43104112</t>
    </r>
    <r>
      <rPr>
        <sz val="12"/>
        <rFont val="Times New Roman"/>
        <family val="1"/>
      </rPr>
      <t>, ekspeditorius</t>
    </r>
  </si>
  <si>
    <t xml:space="preserve">Programos trukmė:                10 mėnesių             </t>
  </si>
  <si>
    <t xml:space="preserve"> 1.1. Kvalifikaciją sudarančioms kompetencijoms įgyti skirti moduliai:</t>
  </si>
  <si>
    <t>1.1.1. Bendrieji ekspeditoriaus darbai</t>
  </si>
  <si>
    <t>1.1.2. Transporto priemonės ir krovinio parinkimas</t>
  </si>
  <si>
    <t>1.1.3. Vežimo maršruto planavimas ir stebėsena</t>
  </si>
  <si>
    <t>1.1.4. Įvadas į darbo rinką (mokymasis darbo vietoje)</t>
  </si>
  <si>
    <t xml:space="preserve">                         ELEKTRIKO MODULINĖS PROFESINIO MOKYMO PROGRAMOS  60 kr., El22V grupės</t>
  </si>
  <si>
    <r>
      <t xml:space="preserve">Kodas ir suteikiama kvalifikacija:   </t>
    </r>
    <r>
      <rPr>
        <b/>
        <sz val="12"/>
        <rFont val="Times New Roman"/>
        <family val="1"/>
      </rPr>
      <t xml:space="preserve">    M44071304</t>
    </r>
    <r>
      <rPr>
        <sz val="12"/>
        <rFont val="Times New Roman"/>
        <family val="1"/>
      </rPr>
      <t>, elektrikas</t>
    </r>
  </si>
  <si>
    <t>1.2. Saugus elgesys ekstremaliose situacijose</t>
  </si>
  <si>
    <t>1.5.1. Bendrieji elektrotechnikos ir elektronikos darbai bei silpnų srovių įrenginių įrengimas ir eksploatavimas</t>
  </si>
  <si>
    <t>1.5.2. Elektros įrenginių eksploatavimas</t>
  </si>
  <si>
    <t>1.5.3. Žemos įtampos iki 1000V apšvietimo ir galios įrenginių instaliacijos įrengimas ir eksploatavimas, prijungimo linijų ir elektros energijos apskaitos įrenginių montavimas ir eksploatavimas</t>
  </si>
  <si>
    <t>1.5.4. Skirstomojo tinklo 0,4-35kV ir perdavimo tinklo 110-400 kV įtampos elektros įrenginių įrengimas ir eksploatavimas</t>
  </si>
  <si>
    <t>2.1. Relinės apsaugos ir automatikos įrenginių įrengimas ir eksploatavimas</t>
  </si>
  <si>
    <t xml:space="preserve"> *Praktikos kontrolei skirtos *34 kon. val. Tvarkaraštyje nežymimos</t>
  </si>
  <si>
    <t>Per dieną mokoma 7 pamokas, per savaitę - 35 pamokas</t>
  </si>
  <si>
    <t>Vilkaviškio skyriaus vedėjas   Gražvydas Šliauteris</t>
  </si>
  <si>
    <t>SUDERINTA</t>
  </si>
  <si>
    <t>1.2. Įvadas į darbo rinką (mokymasis darbo vietoje)</t>
  </si>
  <si>
    <t>1.1.4. Skirstomojo tinklo 0,4-35kV ir perdavimo tinklo 110-400 kV įtampos elektros įrenginių įrengimas ir eksploatavimas</t>
  </si>
  <si>
    <t>1.1.3. Žemos įtampos iki 1000V apšvietimo ir galios įrenginių instaliacijos įrengimas ir eksploatavimas, prijungimo linijų ir elektros energijos apskaitos įrenginių montavimas ir eksploatavimas</t>
  </si>
  <si>
    <t>1.1.2. Elektros įrenginių eksploatavimas</t>
  </si>
  <si>
    <t>1.1.1. Bendrieji elektrotechnikos ir elektronikos darbai bei silpnų srovių įrenginių įrengimas ir eksploatavimas</t>
  </si>
  <si>
    <r>
      <t xml:space="preserve">Kodas ir suteikiama kvalifikacija:   </t>
    </r>
    <r>
      <rPr>
        <b/>
        <sz val="12"/>
        <rFont val="Times New Roman"/>
        <family val="1"/>
      </rPr>
      <t xml:space="preserve">    T43071304</t>
    </r>
    <r>
      <rPr>
        <sz val="12"/>
        <rFont val="Times New Roman"/>
        <family val="1"/>
      </rPr>
      <t>, elektrikas</t>
    </r>
  </si>
  <si>
    <t xml:space="preserve">                         ELEKTRIKO MODULINĖS PROFESINIO MOKYMO PROGRAMOS  50 kr., Elt22V grupės</t>
  </si>
  <si>
    <t>APDAILININKO MODULINĖS PROFESINIO MOKYMO PROGRAMOS,  APg20V gr., 110 kr.</t>
  </si>
  <si>
    <t xml:space="preserve">2020 - 2023 m. m. </t>
  </si>
  <si>
    <t>1.3. Fizinis ugdymas ( fizinio aktyvumo reguliavimas)*</t>
  </si>
  <si>
    <t>1.5.2. Statinio konstrukcijų tinkavimas rankiniais įrankiais*</t>
  </si>
  <si>
    <t>1.5.4. Statinių paviršių glaistymas ir dažymas rankiniu būdu*</t>
  </si>
  <si>
    <t>1.6. Įvadas į darbo rinką</t>
  </si>
  <si>
    <t>1.1.4. Įvadas į darbo rinką (mokymasis darbo vietoje), v.k. - 3000002</t>
  </si>
  <si>
    <t>1.1.3. Drabužių detalių jungimas į gaminį, v.k. - 307230006</t>
  </si>
  <si>
    <t>1.1.2. Drabužių detalių siuvimas, v.k. - 307230005</t>
  </si>
  <si>
    <t>1.1.1. Pasiruošimas siuvimo procesams, v.k. - 30720004</t>
  </si>
  <si>
    <t xml:space="preserve">Programos trukmė:                9 mėnesiai             </t>
  </si>
  <si>
    <t xml:space="preserve">Bazinis išsilavinimas:       baigta pagrindinio ugdymo programa                         </t>
  </si>
  <si>
    <r>
      <t xml:space="preserve">Kodas ir suteikiama kvalifikacija:   </t>
    </r>
    <r>
      <rPr>
        <b/>
        <sz val="12"/>
        <rFont val="Times New Roman"/>
        <family val="1"/>
      </rPr>
      <t xml:space="preserve">    T32072302</t>
    </r>
    <r>
      <rPr>
        <sz val="12"/>
        <rFont val="Times New Roman"/>
        <family val="1"/>
      </rPr>
      <t>, siuvėjas</t>
    </r>
  </si>
  <si>
    <t xml:space="preserve">                         SIUVĖJO MODULINĖS TĘSTINĖS PROFESINIO MOKYMO PROGRAMOS  50 kr., SVt22V grupės</t>
  </si>
  <si>
    <r>
      <t>TECHNIKOS PRIEŽIŪROS VERSLO DARBUOTOJO MODULINĖ PROFESINIO MOKYMO PROGRAMA 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110 kreditų  TVg20V grupė</t>
    </r>
  </si>
  <si>
    <r>
      <t xml:space="preserve">Kodas ir suteikiama kvalifikacija:   </t>
    </r>
    <r>
      <rPr>
        <b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M43071603, technikos priežiūros verslo darbuotojas</t>
    </r>
  </si>
  <si>
    <t>Programos apimtis:          110 kreditų.</t>
  </si>
  <si>
    <t xml:space="preserve">Programos trukmė:                3 metai.                    </t>
  </si>
  <si>
    <t>Prakti-niam mokymui</t>
  </si>
  <si>
    <t>Praktika, darbo vietoje</t>
  </si>
  <si>
    <t>Konsultacijoms</t>
  </si>
  <si>
    <t>Kontaktinės valandos</t>
  </si>
  <si>
    <t>17 sav.</t>
  </si>
  <si>
    <t>13 sav.</t>
  </si>
  <si>
    <t xml:space="preserve"> 1. PRIVALOMOJI PROGRAMOS DALIS:</t>
  </si>
  <si>
    <t>1.1. Įvadas į  profesiją</t>
  </si>
  <si>
    <t>1.3. Fizinis ugdymas (Fizinio aktyvumo reguliavimas)</t>
  </si>
  <si>
    <t>1.5. Kvalifikaciją sudarančioms kompetencijoms įgyti skirti moduliai:</t>
  </si>
  <si>
    <t>1.5.1. Bendrieji mechaniko darbai</t>
  </si>
  <si>
    <t>1.5.1.1. Bendrieji mechaniko darbai ( Konstrukcinės medžiagos ir jų apdirbimas)</t>
  </si>
  <si>
    <t>1.5.1.2. Bendrieji mechaniko darbai ( Techninė braižyba)</t>
  </si>
  <si>
    <t>1.5.1.3. Bendrieji mechaniko darbai ( Mašinų elementai ir jų techniniai matavimai)</t>
  </si>
  <si>
    <t>1.5.1.5. Bendrieji mechaniko darbai ( Metalų apdirbimo technologija)</t>
  </si>
  <si>
    <t>1.5.2.  Žemės ūkio mašinų techninė priežiūra ir remontas</t>
  </si>
  <si>
    <t>1.5.3.  Automobilių ir traktorių variklių techninė priežiūra ir remontas</t>
  </si>
  <si>
    <t>1.5.4.. Automobilių ir traktorių maitinimo sistemų techninė priežiūra ir remontas</t>
  </si>
  <si>
    <t>1.5.5. Automobilių ir traktorių transmisijų techninė priežiūra ir remontas</t>
  </si>
  <si>
    <t>1.5.6. Automobilių ir traktorių važiuoklių techninė priežiūra ir remontas</t>
  </si>
  <si>
    <t>1.5.7. Automobilių ir traktorių elektros bei elektronikos įrengimų techninė priežiūra ir remontas</t>
  </si>
  <si>
    <t>1.5.8. Įmonės darbo organizavimas</t>
  </si>
  <si>
    <t>1.5.8.1. Įmonės darbo organizavimas ( Ekonomikos ir verslo pagrindai)</t>
  </si>
  <si>
    <t>1.5.8.2. Įmonės darbo organizavimas, ( Profesijos informacinės technologijos)</t>
  </si>
  <si>
    <t>1.5.8.3. Įmonės darbo organizavimas ( Lietuvių kalbos kultūra ir specialybės kalba)</t>
  </si>
  <si>
    <t>1.5.8.4.  Įmonės darbo organizavimas,  ( Specialybės užsienio kalba)</t>
  </si>
  <si>
    <t>83**</t>
  </si>
  <si>
    <t xml:space="preserve">                                                     Viso privalomoji programos dalis:</t>
  </si>
  <si>
    <t xml:space="preserve">2. PASIRENKAMOJI PROGRAMOS DALIS: </t>
  </si>
  <si>
    <t>2.1. Transporto priemonių vairavimo pagrindai</t>
  </si>
  <si>
    <t>2.2. Kėbulo techninis aptarnavimas</t>
  </si>
  <si>
    <t>2.3. Automobilių ir traktorių papildomų įrenginių TP ir remontas</t>
  </si>
  <si>
    <t>Iš viso:</t>
  </si>
  <si>
    <t>Iš viso valandų modulinei programai:</t>
  </si>
  <si>
    <r>
      <t>TECHNIKOS PRIEŽIŪROS VERSLO DARBUOTOJO MODULINĖ PROFESINIO MOKYMO PROGRAMA 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110 kreditų  TVg21V grupė</t>
    </r>
  </si>
  <si>
    <t>14 sav.</t>
  </si>
  <si>
    <t>1.5.2.1. Verslumas</t>
  </si>
  <si>
    <t>1.5.4. Automobilių ir traktorių maitinimo sistemų techninė priežiūra ir remontas</t>
  </si>
  <si>
    <t>1.5.8.5. Komunikavimas</t>
  </si>
  <si>
    <t>Iš viso valandų profesinio mokymo programoje:</t>
  </si>
  <si>
    <t>TECHNIKOS PRIEŽIŪROS VERSLO DARBUOTOJO MODULINĖ PROFESINIO MOKYMO PROGRAMA ,  110 kreditų  TVm21V grupė</t>
  </si>
  <si>
    <t>2021-2023 m.m.</t>
  </si>
  <si>
    <r>
      <t xml:space="preserve">Kodas ir suteikiama kvalifikacija:   </t>
    </r>
    <r>
      <rPr>
        <b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M44071605, technikos priežiūros verslo darbuotojas</t>
    </r>
  </si>
  <si>
    <t xml:space="preserve">Bazinis išsilavinimas:        baigta vidurinio ugdymo programa                         </t>
  </si>
  <si>
    <t xml:space="preserve">Programos trukmė:  17 mėnesių  </t>
  </si>
  <si>
    <t>17,5 sav.</t>
  </si>
  <si>
    <t>18 sav.</t>
  </si>
  <si>
    <t>11 sav.</t>
  </si>
  <si>
    <t>1.5.1.4. Bendrieji mechaniko darbai ( Metalų apdirbimo technologija)</t>
  </si>
  <si>
    <t>1.5.3.. Automobilių ir traktorių maitinimo sistemų techninė priežiūra ir remontas</t>
  </si>
  <si>
    <t>1.5.4.  Automobilių ir traktorių variklių techninė priežiūra ir remontas</t>
  </si>
  <si>
    <t>ŽEMĖS ŪKIO DARBUOTOJO  MODULINĖS PROFESINIO MOKYMO PROGRAMOS,   90 kreditų  ŽŪ22V grupės</t>
  </si>
  <si>
    <t xml:space="preserve">2022 - 2024 m. m.     
</t>
  </si>
  <si>
    <r>
      <t xml:space="preserve">Kodas ir suteikiama kvalifikacija:   </t>
    </r>
    <r>
      <rPr>
        <b/>
        <sz val="12"/>
        <rFont val="Times New Roman"/>
        <family val="1"/>
      </rPr>
      <t xml:space="preserve">    P32081101, žemės ūkio darbuotojas</t>
    </r>
  </si>
  <si>
    <t xml:space="preserve">Bazinis išsilavinimas:        pagrindinis   išsilavinimas                        </t>
  </si>
  <si>
    <t xml:space="preserve">Programos trukmė:                1,5 m.            </t>
  </si>
  <si>
    <t>Valandų skaičius moduliui</t>
  </si>
  <si>
    <t>22 sav.</t>
  </si>
  <si>
    <t>1. Įvadinis modulis</t>
  </si>
  <si>
    <t>2. Bendrieji moduliai</t>
  </si>
  <si>
    <t xml:space="preserve">2.1. Saugus elgesys ekstremaliose situacijose </t>
  </si>
  <si>
    <t>2.2. Sąmoningas fizinio aktyvumo reguliavimas</t>
  </si>
  <si>
    <t>2.3. Darbuotojų sauga ir sveikata</t>
  </si>
  <si>
    <t>3. Kvalifikaciją sudarančioms kompetencijoms įgyti skirti moduliai:</t>
  </si>
  <si>
    <t>3.1. Augalininkystė</t>
  </si>
  <si>
    <t>3.2. Daržininkystė ir sodininkystė</t>
  </si>
  <si>
    <t>3.3. Ūkinių gyvūnų auginimas ir priežiūra</t>
  </si>
  <si>
    <t>3.4. TR1 kategorijos traktorių vairavimas</t>
  </si>
  <si>
    <t>4. Pasirenkamieji moduliai</t>
  </si>
  <si>
    <t>4.1. Dekoratyvinių augalų auginimas ir priežiūra</t>
  </si>
  <si>
    <t>4.2. Želdynų įrengimas ir priežiūra</t>
  </si>
  <si>
    <t>4.3. Pieninių galvijų melžimas</t>
  </si>
  <si>
    <t>4.4. Bitininkystė</t>
  </si>
  <si>
    <t>4.5. Kailinių žvėrelių auginimas</t>
  </si>
  <si>
    <t>4.6. TR2 kategorijos traktorių vairavimas</t>
  </si>
  <si>
    <t>4.7. SZ kategorijos savaeigių žemės ūkio mašinų vairavimas</t>
  </si>
  <si>
    <t>5. Baigiamasis modulis</t>
  </si>
  <si>
    <t>5.1. Įvadas į darbo rinką</t>
  </si>
  <si>
    <t>220*</t>
  </si>
  <si>
    <t>6. Neformalus švietimas</t>
  </si>
  <si>
    <t>ŽEMĖS ŪKIO DARBUOTOJO  MODULINĖS PROFESINIO MOKYMO PROGRAMOS,   70  kreditų  ŽŪt22V grupės</t>
  </si>
  <si>
    <r>
      <t xml:space="preserve">Kodas ir suteikiama kvalifikacija:   </t>
    </r>
    <r>
      <rPr>
        <b/>
        <sz val="12"/>
        <rFont val="Times New Roman"/>
        <family val="1"/>
      </rPr>
      <t xml:space="preserve">    T32081101, žemės ūkio darbuotojas</t>
    </r>
  </si>
  <si>
    <t>180*</t>
  </si>
  <si>
    <t>TRANSPORTO PRIEMONIŲ REMONTININKO  MODULINĖS PROFESINIO MOKYMO PROGRAMOS TRg22 gr.  110 kr.</t>
  </si>
  <si>
    <t xml:space="preserve">2022- 2025 m. m.     </t>
  </si>
  <si>
    <r>
      <t xml:space="preserve">Kodas ir suteikiama kvalifikacija:   </t>
    </r>
    <r>
      <rPr>
        <b/>
        <sz val="12"/>
        <color indexed="8"/>
        <rFont val="Times New Roman"/>
        <family val="1"/>
      </rPr>
      <t xml:space="preserve">  P42071604,  transporto priemonių remontininkas</t>
    </r>
  </si>
  <si>
    <r>
      <t xml:space="preserve">Programos trukmė:                3 metai.      </t>
    </r>
    <r>
      <rPr>
        <sz val="12"/>
        <rFont val="Times New Roman"/>
        <family val="1"/>
      </rPr>
      <t xml:space="preserve">       </t>
    </r>
  </si>
  <si>
    <t>1. PRIVALOMOJI PROGRAMOS DALIS:</t>
  </si>
  <si>
    <t>1.3. Samoningas fizinio aktyvumo reguliavimas</t>
  </si>
  <si>
    <t>1.5.1. Transporto priemonių vidaus degimo variklių techninė priežiūra ir remontas</t>
  </si>
  <si>
    <t>1.5.1.2. Profesinė užsienio kalba</t>
  </si>
  <si>
    <t>1.5.2. Transporto priemonių vidaus degimo variklių maitinimo ir uždegimo sistemų techninė priežiūra ir remontas</t>
  </si>
  <si>
    <t>1.5.3. Transporto priemonių transmisijos techninė priežiūra ir remontas</t>
  </si>
  <si>
    <t>1.5.4. Transporto priemonių važiuoklės techninė priežiūra ir remontas</t>
  </si>
  <si>
    <t>1.5.5. Transporto priemonių elektros įrenginių techninė priežiūra ir remontas</t>
  </si>
  <si>
    <t>1.5.6. Įvadas į darbo rinką</t>
  </si>
  <si>
    <t>2. Pasirenkamoji programos dalis</t>
  </si>
  <si>
    <t>1. Transporto priemonių elektroninių valdymo sistemų jutiklių ir valdiklių diagnostika ir gedimų pašalinimas</t>
  </si>
  <si>
    <t>2. Transporto priemonių elektroninių valdymo sistemų diagnostika, naudojant diagnostines sistemas</t>
  </si>
  <si>
    <t>4. Neformalus švietimas</t>
  </si>
  <si>
    <t>TECHNIKOS PRIEŽIŪROS VERSLO DARBUOTOJO MODULINĖ PROFESINIO MOKYMO PROGRAMA ,  110 kreditų  TVm21V-2 grupė</t>
  </si>
  <si>
    <t xml:space="preserve">Programos trukmė:  24 mėnesiai  </t>
  </si>
  <si>
    <t>20  sav.</t>
  </si>
  <si>
    <t xml:space="preserve">TECHNIKOS PRIEŽIŪROS VERSLO DARBUOTOJO MODULINĖ TĘSTINIO PROFESINIO MOKYMO PROGRAMA ,  90 kreditų  TVt21V-2 grupė                   </t>
  </si>
  <si>
    <t xml:space="preserve">                               MOKYMO PLANAS</t>
  </si>
  <si>
    <r>
      <t xml:space="preserve">Kodas ir suteikiama kvalifikacija:   </t>
    </r>
    <r>
      <rPr>
        <b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T</t>
    </r>
    <r>
      <rPr>
        <sz val="12"/>
        <rFont val="Times New Roman"/>
        <family val="1"/>
      </rPr>
      <t>43071602, technikos priežiūros verslo darbuotojas</t>
    </r>
  </si>
  <si>
    <t xml:space="preserve">Bazinis išsilavinimas:        baigta vidurinio ugdymo programa                          </t>
  </si>
  <si>
    <t>Programos apimtis:          90 kreditų.</t>
  </si>
  <si>
    <t xml:space="preserve">Programos trukmė:         20 mėnesių                  </t>
  </si>
  <si>
    <t xml:space="preserve"> 1. PRIVALOMOJI PROGRAMOS DALIS</t>
  </si>
  <si>
    <t>1.1. Kvalifikaciją sudarančioms kompetencijoms įgyti skirti moduliai:</t>
  </si>
  <si>
    <t>1.1.1. Bendrieji mechaniko darbai</t>
  </si>
  <si>
    <t>1.1.1.1. Bendrieji mechaniko darbai ( Integruota Konstrukcinės medžiagos ir jų apdirbimas)</t>
  </si>
  <si>
    <t>1.1.1.2. Bendrieji mechaniko darbai ( Integruota Techninė braižyba)</t>
  </si>
  <si>
    <t>1.1.1.3. Bendrieji mechaniko darbai ( Integruota Mašinų elementai ir jų techniniai matavimai)</t>
  </si>
  <si>
    <t>1.1.1.4. Bendrieji mechaniko darbai ( Integruota Metalų apdirbimo technologija)</t>
  </si>
  <si>
    <t>1.1.2.  Žemės ūkio mašinų techninė priežiūra ir remontas</t>
  </si>
  <si>
    <t>1.1.3. Automobilių ir traktorių maitinimo sistemų techninė priežiūra ir remontas</t>
  </si>
  <si>
    <t>1.1.4.  Automobilių ir traktorių variklių techninė priežiūra ir remontas</t>
  </si>
  <si>
    <t>1.1.5. Automobilių ir traktorių transmisijų techninė priežiūra ir remontas</t>
  </si>
  <si>
    <t>1.1.6. Automobilių ir traktorių važiuoklių techninė priežiūra ir remontas</t>
  </si>
  <si>
    <t>1.1.7. Automobilių ir traktorių elektros bei elektronikos įrengimų techninė priežiūra ir remontas</t>
  </si>
  <si>
    <t>1.1.8. Įmonės darbo organizavimas</t>
  </si>
  <si>
    <t>1.1.9. Įvadas į darbo rinką (mokymasis darbo vietoje)</t>
  </si>
  <si>
    <t>67*</t>
  </si>
  <si>
    <t>2. PASIRENKAMOJI PROGRAMOS DALIS</t>
  </si>
  <si>
    <r>
      <t>VIRĖJO MODULINĖ PROFESINIO MOKYMO PROGRAMA 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110 kreditų, V22V grupė </t>
    </r>
  </si>
  <si>
    <r>
      <t xml:space="preserve">Kodas ir suteikiama kvalifikacija:   </t>
    </r>
    <r>
      <rPr>
        <b/>
        <sz val="12"/>
        <rFont val="Times New Roman"/>
        <family val="1"/>
      </rPr>
      <t xml:space="preserve">     P43101304</t>
    </r>
    <r>
      <rPr>
        <sz val="12"/>
        <rFont val="Times New Roman"/>
        <family val="1"/>
      </rPr>
      <t>,   virėjas</t>
    </r>
  </si>
  <si>
    <t xml:space="preserve">Programos trukmė:     24 mėn.                  </t>
  </si>
  <si>
    <t>1.1 Įvadas į profesiją</t>
  </si>
  <si>
    <t>1.5.1. Tvarkos virtuvėje palaikymas</t>
  </si>
  <si>
    <t>1.5.2. Pasiruošimas patiekalų gaminimui</t>
  </si>
  <si>
    <t>1.5.3. Darbas su dokumentais</t>
  </si>
  <si>
    <t>1.5.4. Sriubų, karštųjų patiekalų ir padažų gaminimas, jų apipavidalinimas ir kokybės vertinimas</t>
  </si>
  <si>
    <t xml:space="preserve"> 1.5.5. Saldžiųjų patiekalų gaminimas, jų apipavidalinimas ir kokybės vertinimas</t>
  </si>
  <si>
    <t>1.5.6. Salotų, užkandžių, garnyrų ir šaltųjų patiekalų gaminimas, jų apipavidalinimas ir kokybės vertinimas</t>
  </si>
  <si>
    <t>1.5.7. Patiekalų pobūviams gaminimas ir patiekimas</t>
  </si>
  <si>
    <t xml:space="preserve">                                                     Viso privalomoji programos dalis :</t>
  </si>
  <si>
    <t>2.1 Miltinių konditerijos gaminių gaminimas</t>
  </si>
  <si>
    <t>2.2 Sveikos mitybos patiekalų gaminimas</t>
  </si>
  <si>
    <t>2.3 Lietuviškų tradicinių nacionalinių patiekalų gaminimas</t>
  </si>
  <si>
    <t>3. NEFORMALUS ŠVIETIMAS</t>
  </si>
  <si>
    <t>3.1. Skirta mokslo metams</t>
  </si>
  <si>
    <r>
      <t>VIRĖJO MODULINĖ PROFESINIO MOKYMO PROGRAMA 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110 kreditų, Vg20V grupė </t>
    </r>
  </si>
  <si>
    <r>
      <t xml:space="preserve">Kodas ir suteikiama kvalifikacija:   </t>
    </r>
    <r>
      <rPr>
        <b/>
        <sz val="12"/>
        <rFont val="Times New Roman"/>
        <family val="1"/>
      </rPr>
      <t xml:space="preserve">     P42101303</t>
    </r>
    <r>
      <rPr>
        <sz val="12"/>
        <rFont val="Times New Roman"/>
        <family val="1"/>
      </rPr>
      <t>,   virėjas</t>
    </r>
  </si>
  <si>
    <t>1.1 Įvadas į profesiją, v.k. - 4000006</t>
  </si>
  <si>
    <t>1.2. Saugus elgesys ekstremaliose situacijose, v.k. - 4102201</t>
  </si>
  <si>
    <t>1.3. Sąmoningas fizinio aktyvumo reguliavimas, v.k. - 4102102</t>
  </si>
  <si>
    <t>1.4. Darbuotojų sauga ir sveikata, v.k. - 4102203</t>
  </si>
  <si>
    <t>1.5.1. Tvarkos virtuvėje palaikymas, v.k. - 3101309</t>
  </si>
  <si>
    <t>1.5.2. Pasiruošimas patiekalų gaminimui, v.k. - 4101369</t>
  </si>
  <si>
    <t>1.5.3. Darbas su dokumentais, v.k. - 3101313</t>
  </si>
  <si>
    <t>1.5.4. Sriubų, karštųjų patiekalų ir padažų gaminimas, jų apipavidalinimas ir kokybės vertinimas, v.k. - 4101339</t>
  </si>
  <si>
    <t xml:space="preserve"> 1.5.5. Saldžiųjų patiekalų gaminimas, jų apipavidalinimas ir kokybės vertinimas, v.k. - 4101340</t>
  </si>
  <si>
    <t>1.5.6. Salotų, užkandžių, garnyrų ir šaltųjų patiekalų gaminimas, jų apipavidalinimas ir kokybės vertinimas, v.k. - 4101370</t>
  </si>
  <si>
    <t>1.5.7. Patiekalų pobūviams gaminimas ir patiekimas, v.k.-4101342</t>
  </si>
  <si>
    <t>1.6. Įvadas į darbo rinką, v.k.-4000002</t>
  </si>
  <si>
    <t>2.2 Sveikos mitybos patiekalų gaminimas, v.k. - 4101376/P</t>
  </si>
  <si>
    <t>2.3 Lietuviškų tradicinių nacionalinių patiekalų gaminimas, v.k. - 4101380/P</t>
  </si>
  <si>
    <r>
      <t>VIRĖJO MODULINĖ TĘSTINIO PROFESINIO MOKYMO PROGRAMA 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90 kreditų, Vt22V grupė </t>
    </r>
  </si>
  <si>
    <r>
      <t xml:space="preserve">Kodas ir suteikiama kvalifikacija:   </t>
    </r>
    <r>
      <rPr>
        <b/>
        <sz val="12"/>
        <rFont val="Times New Roman"/>
        <family val="1"/>
      </rPr>
      <t xml:space="preserve">     T43101304</t>
    </r>
    <r>
      <rPr>
        <sz val="12"/>
        <rFont val="Times New Roman"/>
        <family val="1"/>
      </rPr>
      <t>,   virėjas</t>
    </r>
  </si>
  <si>
    <t xml:space="preserve">Bazinis išsilavinimas:        baigta vidurinio  vidurinio ugdymo programa                          </t>
  </si>
  <si>
    <t xml:space="preserve">Programos apimtis: 90 kreditų                   </t>
  </si>
  <si>
    <t xml:space="preserve">Programos trukmė:   24 mėnesių                    </t>
  </si>
  <si>
    <t>1.1.1. Tvarkos virtuvėje palaikymas</t>
  </si>
  <si>
    <t>1.1.2. Pasiruošimas patiekalų gaminimui</t>
  </si>
  <si>
    <t>1.1.3. Darbas su dokumentais</t>
  </si>
  <si>
    <t>1.1.4. Sriubų, karštųjų patiekalų ir padažų gaminimas, jų apipavidalinimas ir kokybės vertinimas</t>
  </si>
  <si>
    <t xml:space="preserve"> 1.1.5. Saldžiųjų patiekalų gaminimas, jų apipavidalinimas ir kokybės vertinimas</t>
  </si>
  <si>
    <t>1.1.6. Salotų, užkandžių, garnyrų ir šaltųjų patiekalų gaminimas, jų apipavidalinimas ir kokybės vertinimas</t>
  </si>
  <si>
    <t>1.1.7. Patiekalų pobūviams gaminimas ir patiekimas</t>
  </si>
  <si>
    <t>1.2. Įvadas į darbo rinką</t>
  </si>
  <si>
    <r>
      <t>VIRĖJO MODULINĖ PROFESINIO MOKYMO PROGRAMA 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110 kreditų, Vg22V grupė</t>
    </r>
  </si>
  <si>
    <t xml:space="preserve">Bazinis išsilavinimas: pagrindinis išsilavinimas ir mokymasis vidurinio ugdymo programoje                        </t>
  </si>
  <si>
    <t xml:space="preserve">Programos trukmė: 3 m. m.                   </t>
  </si>
  <si>
    <t xml:space="preserve">1.5.5.1. Verslumas </t>
  </si>
  <si>
    <t>1.5.7.1. Profesinė užsienio kalba</t>
  </si>
  <si>
    <t>Viso privalomoji programos dalis 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</si>
</sst>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[$€-2]\ ###,000_);[Red]\([$€-2]\ ###,000\)"/>
    <numFmt numFmtId="191" formatCode="[$-427]yyyy\ &quot;m.&quot;\ mmmm\ d\ &quot;d.&quot;"/>
    <numFmt numFmtId="192" formatCode="0.0"/>
    <numFmt numFmtId="193" formatCode="0.000"/>
  </numFmts>
  <fonts count="7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color indexed="17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0"/>
      <color rgb="FF00B050"/>
      <name val="Times New Roman"/>
      <family val="1"/>
    </font>
    <font>
      <b/>
      <sz val="11"/>
      <color theme="1"/>
      <name val="Times New Roman"/>
      <family val="1"/>
    </font>
    <font>
      <sz val="11"/>
      <color theme="9" tint="-0.24997000396251678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0" fillId="1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5" fillId="19" borderId="16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3" borderId="24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wrapText="1"/>
    </xf>
    <xf numFmtId="0" fontId="5" fillId="19" borderId="2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5" fillId="19" borderId="1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/>
    </xf>
    <xf numFmtId="1" fontId="10" fillId="33" borderId="24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5" fillId="19" borderId="28" xfId="0" applyFont="1" applyFill="1" applyBorder="1" applyAlignment="1">
      <alignment horizontal="right" wrapText="1"/>
    </xf>
    <xf numFmtId="1" fontId="5" fillId="19" borderId="29" xfId="0" applyNumberFormat="1" applyFont="1" applyFill="1" applyBorder="1" applyAlignment="1">
      <alignment horizontal="center" vertical="center" wrapText="1"/>
    </xf>
    <xf numFmtId="1" fontId="9" fillId="19" borderId="29" xfId="0" applyNumberFormat="1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1" fontId="10" fillId="33" borderId="35" xfId="0" applyNumberFormat="1" applyFont="1" applyFill="1" applyBorder="1" applyAlignment="1">
      <alignment horizontal="center" vertical="center" wrapText="1"/>
    </xf>
    <xf numFmtId="1" fontId="10" fillId="33" borderId="3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0" fillId="33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0" fontId="10" fillId="19" borderId="37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10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vertical="center" wrapText="1"/>
    </xf>
    <xf numFmtId="1" fontId="10" fillId="33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19" borderId="16" xfId="0" applyFont="1" applyFill="1" applyBorder="1" applyAlignment="1">
      <alignment horizontal="center" vertical="center" wrapText="1"/>
    </xf>
    <xf numFmtId="0" fontId="10" fillId="19" borderId="52" xfId="0" applyFont="1" applyFill="1" applyBorder="1" applyAlignment="1">
      <alignment horizontal="center" vertical="center" wrapText="1"/>
    </xf>
    <xf numFmtId="0" fontId="10" fillId="19" borderId="53" xfId="0" applyFont="1" applyFill="1" applyBorder="1" applyAlignment="1">
      <alignment horizontal="center" vertical="center" wrapText="1"/>
    </xf>
    <xf numFmtId="0" fontId="9" fillId="19" borderId="54" xfId="0" applyFont="1" applyFill="1" applyBorder="1" applyAlignment="1">
      <alignment horizontal="center" vertical="center" wrapText="1"/>
    </xf>
    <xf numFmtId="0" fontId="9" fillId="19" borderId="55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10" fillId="19" borderId="16" xfId="0" applyFont="1" applyFill="1" applyBorder="1" applyAlignment="1">
      <alignment horizontal="center" vertical="center" wrapText="1"/>
    </xf>
    <xf numFmtId="0" fontId="10" fillId="19" borderId="54" xfId="0" applyFont="1" applyFill="1" applyBorder="1" applyAlignment="1">
      <alignment horizontal="center" vertical="center" wrapText="1"/>
    </xf>
    <xf numFmtId="0" fontId="10" fillId="19" borderId="56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 wrapText="1"/>
    </xf>
    <xf numFmtId="1" fontId="10" fillId="12" borderId="24" xfId="0" applyNumberFormat="1" applyFont="1" applyFill="1" applyBorder="1" applyAlignment="1">
      <alignment horizontal="center" vertical="center" wrapText="1"/>
    </xf>
    <xf numFmtId="1" fontId="10" fillId="12" borderId="17" xfId="0" applyNumberFormat="1" applyFont="1" applyFill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horizontal="center" vertical="center" wrapText="1"/>
    </xf>
    <xf numFmtId="0" fontId="10" fillId="12" borderId="45" xfId="0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horizontal="center" wrapText="1"/>
    </xf>
    <xf numFmtId="0" fontId="10" fillId="12" borderId="57" xfId="0" applyFont="1" applyFill="1" applyBorder="1" applyAlignment="1">
      <alignment horizontal="center" wrapText="1"/>
    </xf>
    <xf numFmtId="0" fontId="10" fillId="12" borderId="50" xfId="0" applyFont="1" applyFill="1" applyBorder="1" applyAlignment="1">
      <alignment horizont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58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" fontId="10" fillId="33" borderId="16" xfId="0" applyNumberFormat="1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0" fillId="12" borderId="31" xfId="0" applyFont="1" applyFill="1" applyBorder="1" applyAlignment="1">
      <alignment horizontal="center" vertical="center" wrapText="1"/>
    </xf>
    <xf numFmtId="1" fontId="10" fillId="33" borderId="31" xfId="0" applyNumberFormat="1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10" fillId="12" borderId="48" xfId="0" applyFont="1" applyFill="1" applyBorder="1" applyAlignment="1">
      <alignment horizontal="center" vertical="center" wrapText="1"/>
    </xf>
    <xf numFmtId="0" fontId="10" fillId="12" borderId="6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12" borderId="66" xfId="0" applyFont="1" applyFill="1" applyBorder="1" applyAlignment="1">
      <alignment horizontal="center" wrapText="1"/>
    </xf>
    <xf numFmtId="0" fontId="10" fillId="12" borderId="41" xfId="0" applyFont="1" applyFill="1" applyBorder="1" applyAlignment="1">
      <alignment horizontal="center" wrapText="1"/>
    </xf>
    <xf numFmtId="0" fontId="10" fillId="12" borderId="22" xfId="0" applyFont="1" applyFill="1" applyBorder="1" applyAlignment="1">
      <alignment horizontal="center" wrapText="1"/>
    </xf>
    <xf numFmtId="0" fontId="10" fillId="12" borderId="64" xfId="0" applyFont="1" applyFill="1" applyBorder="1" applyAlignment="1">
      <alignment horizontal="center" wrapText="1"/>
    </xf>
    <xf numFmtId="0" fontId="10" fillId="12" borderId="40" xfId="0" applyFont="1" applyFill="1" applyBorder="1" applyAlignment="1">
      <alignment horizontal="center" wrapText="1"/>
    </xf>
    <xf numFmtId="0" fontId="10" fillId="0" borderId="46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33" borderId="38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19" borderId="67" xfId="0" applyFont="1" applyFill="1" applyBorder="1" applyAlignment="1">
      <alignment horizontal="right" wrapText="1"/>
    </xf>
    <xf numFmtId="0" fontId="9" fillId="19" borderId="18" xfId="0" applyFont="1" applyFill="1" applyBorder="1" applyAlignment="1">
      <alignment horizontal="center" wrapText="1"/>
    </xf>
    <xf numFmtId="1" fontId="5" fillId="19" borderId="18" xfId="0" applyNumberFormat="1" applyFont="1" applyFill="1" applyBorder="1" applyAlignment="1">
      <alignment horizontal="center" wrapText="1"/>
    </xf>
    <xf numFmtId="0" fontId="9" fillId="19" borderId="68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8" borderId="63" xfId="0" applyFont="1" applyFill="1" applyBorder="1" applyAlignment="1">
      <alignment horizontal="center" wrapText="1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wrapText="1"/>
    </xf>
    <xf numFmtId="0" fontId="10" fillId="5" borderId="24" xfId="0" applyFont="1" applyFill="1" applyBorder="1" applyAlignment="1">
      <alignment horizontal="center" vertical="center" wrapText="1"/>
    </xf>
    <xf numFmtId="1" fontId="10" fillId="5" borderId="24" xfId="0" applyNumberFormat="1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wrapText="1"/>
    </xf>
    <xf numFmtId="0" fontId="10" fillId="5" borderId="57" xfId="0" applyFont="1" applyFill="1" applyBorder="1" applyAlignment="1">
      <alignment horizontal="center" wrapText="1"/>
    </xf>
    <xf numFmtId="0" fontId="10" fillId="5" borderId="43" xfId="0" applyFont="1" applyFill="1" applyBorder="1" applyAlignment="1">
      <alignment horizontal="center" wrapText="1"/>
    </xf>
    <xf numFmtId="0" fontId="10" fillId="5" borderId="50" xfId="0" applyFont="1" applyFill="1" applyBorder="1" applyAlignment="1">
      <alignment horizontal="center" wrapText="1"/>
    </xf>
    <xf numFmtId="0" fontId="9" fillId="5" borderId="24" xfId="0" applyFont="1" applyFill="1" applyBorder="1" applyAlignment="1">
      <alignment horizontal="center" wrapText="1"/>
    </xf>
    <xf numFmtId="0" fontId="10" fillId="5" borderId="42" xfId="0" applyFont="1" applyFill="1" applyBorder="1" applyAlignment="1">
      <alignment horizontal="center" wrapText="1"/>
    </xf>
    <xf numFmtId="0" fontId="10" fillId="5" borderId="57" xfId="0" applyFont="1" applyFill="1" applyBorder="1" applyAlignment="1">
      <alignment horizontal="center" wrapText="1"/>
    </xf>
    <xf numFmtId="0" fontId="10" fillId="5" borderId="43" xfId="0" applyFont="1" applyFill="1" applyBorder="1" applyAlignment="1">
      <alignment horizontal="center" wrapText="1"/>
    </xf>
    <xf numFmtId="0" fontId="10" fillId="5" borderId="50" xfId="0" applyFont="1" applyFill="1" applyBorder="1" applyAlignment="1">
      <alignment horizontal="center" wrapText="1"/>
    </xf>
    <xf numFmtId="0" fontId="9" fillId="5" borderId="24" xfId="0" applyFont="1" applyFill="1" applyBorder="1" applyAlignment="1">
      <alignment horizontal="center"/>
    </xf>
    <xf numFmtId="0" fontId="10" fillId="5" borderId="69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vertical="center" wrapText="1"/>
    </xf>
    <xf numFmtId="1" fontId="10" fillId="5" borderId="17" xfId="0" applyNumberFormat="1" applyFont="1" applyFill="1" applyBorder="1" applyAlignment="1">
      <alignment horizontal="center" vertical="center" wrapText="1"/>
    </xf>
    <xf numFmtId="0" fontId="10" fillId="5" borderId="63" xfId="0" applyFont="1" applyFill="1" applyBorder="1" applyAlignment="1">
      <alignment horizontal="center" wrapText="1"/>
    </xf>
    <xf numFmtId="0" fontId="9" fillId="5" borderId="40" xfId="0" applyFont="1" applyFill="1" applyBorder="1" applyAlignment="1">
      <alignment horizontal="center" wrapText="1"/>
    </xf>
    <xf numFmtId="0" fontId="10" fillId="5" borderId="41" xfId="0" applyFont="1" applyFill="1" applyBorder="1" applyAlignment="1">
      <alignment horizontal="center" wrapText="1"/>
    </xf>
    <xf numFmtId="0" fontId="10" fillId="5" borderId="66" xfId="0" applyFont="1" applyFill="1" applyBorder="1" applyAlignment="1">
      <alignment horizontal="center" wrapText="1"/>
    </xf>
    <xf numFmtId="0" fontId="9" fillId="5" borderId="17" xfId="0" applyFont="1" applyFill="1" applyBorder="1" applyAlignment="1">
      <alignment horizontal="center" wrapText="1"/>
    </xf>
    <xf numFmtId="0" fontId="10" fillId="5" borderId="63" xfId="0" applyFont="1" applyFill="1" applyBorder="1" applyAlignment="1">
      <alignment horizontal="center" wrapText="1"/>
    </xf>
    <xf numFmtId="0" fontId="10" fillId="5" borderId="40" xfId="0" applyFont="1" applyFill="1" applyBorder="1" applyAlignment="1">
      <alignment horizontal="center" wrapText="1"/>
    </xf>
    <xf numFmtId="0" fontId="9" fillId="5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1" fillId="0" borderId="0" xfId="42" applyFont="1" applyAlignment="1">
      <alignment wrapText="1"/>
      <protection/>
    </xf>
    <xf numFmtId="0" fontId="4" fillId="0" borderId="0" xfId="42" applyFont="1" applyAlignment="1">
      <alignment horizontal="center" wrapText="1"/>
      <protection/>
    </xf>
    <xf numFmtId="0" fontId="1" fillId="0" borderId="0" xfId="42" applyFont="1" applyAlignment="1">
      <alignment horizontal="center" wrapText="1"/>
      <protection/>
    </xf>
    <xf numFmtId="0" fontId="0" fillId="0" borderId="0" xfId="42" applyFont="1" applyAlignment="1">
      <alignment horizontal="center" wrapText="1"/>
      <protection/>
    </xf>
    <xf numFmtId="0" fontId="4" fillId="0" borderId="0" xfId="42" applyFont="1" applyAlignment="1">
      <alignment wrapText="1"/>
      <protection/>
    </xf>
    <xf numFmtId="0" fontId="1" fillId="0" borderId="0" xfId="42" applyFont="1" applyAlignment="1">
      <alignment horizontal="left"/>
      <protection/>
    </xf>
    <xf numFmtId="0" fontId="4" fillId="0" borderId="0" xfId="42" applyFont="1" applyAlignment="1">
      <alignment/>
      <protection/>
    </xf>
    <xf numFmtId="0" fontId="0" fillId="0" borderId="0" xfId="42" applyFont="1" applyAlignment="1">
      <alignment wrapText="1"/>
      <protection/>
    </xf>
    <xf numFmtId="0" fontId="5" fillId="0" borderId="0" xfId="42" applyFont="1" applyAlignment="1">
      <alignment horizontal="center" vertical="center" wrapText="1"/>
      <protection/>
    </xf>
    <xf numFmtId="0" fontId="5" fillId="0" borderId="0" xfId="42" applyFont="1" applyAlignment="1">
      <alignment wrapText="1"/>
      <protection/>
    </xf>
    <xf numFmtId="0" fontId="5" fillId="0" borderId="0" xfId="42" applyFont="1" applyAlignment="1">
      <alignment horizontal="center" wrapText="1"/>
      <protection/>
    </xf>
    <xf numFmtId="0" fontId="4" fillId="0" borderId="0" xfId="42" applyFont="1" applyAlignment="1">
      <alignment horizontal="left" wrapText="1"/>
      <protection/>
    </xf>
    <xf numFmtId="0" fontId="11" fillId="0" borderId="0" xfId="42" applyFont="1" applyBorder="1" applyAlignment="1">
      <alignment vertical="center"/>
      <protection/>
    </xf>
    <xf numFmtId="0" fontId="4" fillId="0" borderId="0" xfId="42" applyFont="1" applyFill="1" applyAlignment="1">
      <alignment wrapText="1"/>
      <protection/>
    </xf>
    <xf numFmtId="0" fontId="8" fillId="0" borderId="14" xfId="42" applyFont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0" fontId="8" fillId="0" borderId="13" xfId="42" applyFont="1" applyBorder="1" applyAlignment="1">
      <alignment horizontal="center" vertical="center" wrapText="1"/>
      <protection/>
    </xf>
    <xf numFmtId="0" fontId="1" fillId="0" borderId="18" xfId="42" applyFont="1" applyBorder="1" applyAlignment="1">
      <alignment wrapText="1"/>
      <protection/>
    </xf>
    <xf numFmtId="0" fontId="7" fillId="0" borderId="21" xfId="42" applyFont="1" applyBorder="1" applyAlignment="1">
      <alignment vertical="center" wrapText="1"/>
      <protection/>
    </xf>
    <xf numFmtId="0" fontId="7" fillId="0" borderId="22" xfId="42" applyFont="1" applyBorder="1" applyAlignment="1">
      <alignment vertical="center" wrapText="1"/>
      <protection/>
    </xf>
    <xf numFmtId="0" fontId="7" fillId="0" borderId="23" xfId="42" applyFont="1" applyBorder="1" applyAlignment="1">
      <alignment vertical="center"/>
      <protection/>
    </xf>
    <xf numFmtId="0" fontId="7" fillId="0" borderId="21" xfId="42" applyFont="1" applyBorder="1" applyAlignment="1">
      <alignment vertical="center"/>
      <protection/>
    </xf>
    <xf numFmtId="0" fontId="10" fillId="0" borderId="0" xfId="42" applyFont="1" applyAlignment="1">
      <alignment wrapText="1"/>
      <protection/>
    </xf>
    <xf numFmtId="0" fontId="7" fillId="0" borderId="27" xfId="42" applyFont="1" applyBorder="1" applyAlignment="1">
      <alignment horizontal="center" vertical="center" wrapText="1"/>
      <protection/>
    </xf>
    <xf numFmtId="0" fontId="7" fillId="0" borderId="12" xfId="42" applyFont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horizontal="center" vertical="center" wrapText="1"/>
      <protection/>
    </xf>
    <xf numFmtId="0" fontId="8" fillId="0" borderId="15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1" fillId="0" borderId="15" xfId="42" applyFont="1" applyBorder="1" applyAlignment="1">
      <alignment wrapText="1"/>
      <protection/>
    </xf>
    <xf numFmtId="0" fontId="10" fillId="0" borderId="46" xfId="42" applyFont="1" applyBorder="1" applyAlignment="1">
      <alignment vertical="center" wrapText="1"/>
      <protection/>
    </xf>
    <xf numFmtId="0" fontId="10" fillId="33" borderId="31" xfId="42" applyFont="1" applyFill="1" applyBorder="1" applyAlignment="1">
      <alignment horizontal="center" vertical="center" wrapText="1"/>
      <protection/>
    </xf>
    <xf numFmtId="0" fontId="10" fillId="34" borderId="31" xfId="42" applyFont="1" applyFill="1" applyBorder="1" applyAlignment="1">
      <alignment horizontal="center" vertical="center" wrapText="1"/>
      <protection/>
    </xf>
    <xf numFmtId="0" fontId="10" fillId="12" borderId="32" xfId="42" applyFont="1" applyFill="1" applyBorder="1" applyAlignment="1">
      <alignment horizontal="center" vertical="center" wrapText="1"/>
      <protection/>
    </xf>
    <xf numFmtId="0" fontId="10" fillId="33" borderId="32" xfId="42" applyFont="1" applyFill="1" applyBorder="1" applyAlignment="1">
      <alignment horizontal="center" vertical="center" wrapText="1"/>
      <protection/>
    </xf>
    <xf numFmtId="0" fontId="10" fillId="33" borderId="34" xfId="42" applyFont="1" applyFill="1" applyBorder="1" applyAlignment="1">
      <alignment horizontal="center" vertical="center" wrapText="1"/>
      <protection/>
    </xf>
    <xf numFmtId="0" fontId="10" fillId="12" borderId="46" xfId="42" applyFont="1" applyFill="1" applyBorder="1" applyAlignment="1">
      <alignment horizontal="center" vertical="center" wrapText="1"/>
      <protection/>
    </xf>
    <xf numFmtId="0" fontId="10" fillId="33" borderId="47" xfId="42" applyFont="1" applyFill="1" applyBorder="1" applyAlignment="1">
      <alignment horizontal="center" vertical="center" wrapText="1"/>
      <protection/>
    </xf>
    <xf numFmtId="0" fontId="10" fillId="33" borderId="48" xfId="42" applyFont="1" applyFill="1" applyBorder="1" applyAlignment="1">
      <alignment horizontal="center" vertical="center" wrapText="1"/>
      <protection/>
    </xf>
    <xf numFmtId="0" fontId="10" fillId="33" borderId="49" xfId="42" applyFont="1" applyFill="1" applyBorder="1" applyAlignment="1">
      <alignment horizontal="center" vertical="center" wrapText="1"/>
      <protection/>
    </xf>
    <xf numFmtId="0" fontId="10" fillId="33" borderId="46" xfId="42" applyFont="1" applyFill="1" applyBorder="1" applyAlignment="1">
      <alignment horizontal="center" vertical="center" wrapText="1"/>
      <protection/>
    </xf>
    <xf numFmtId="0" fontId="10" fillId="33" borderId="31" xfId="42" applyFont="1" applyFill="1" applyBorder="1" applyAlignment="1">
      <alignment horizontal="center" vertical="center"/>
      <protection/>
    </xf>
    <xf numFmtId="0" fontId="9" fillId="33" borderId="31" xfId="42" applyFont="1" applyFill="1" applyBorder="1" applyAlignment="1">
      <alignment horizontal="center" vertical="center" wrapText="1"/>
      <protection/>
    </xf>
    <xf numFmtId="0" fontId="9" fillId="33" borderId="31" xfId="42" applyFont="1" applyFill="1" applyBorder="1" applyAlignment="1">
      <alignment horizontal="center" vertical="center"/>
      <protection/>
    </xf>
    <xf numFmtId="0" fontId="9" fillId="34" borderId="31" xfId="42" applyFont="1" applyFill="1" applyBorder="1" applyAlignment="1">
      <alignment horizontal="center" vertical="center" wrapText="1"/>
      <protection/>
    </xf>
    <xf numFmtId="0" fontId="10" fillId="33" borderId="38" xfId="42" applyFont="1" applyFill="1" applyBorder="1" applyAlignment="1">
      <alignment vertical="center" wrapText="1"/>
      <protection/>
    </xf>
    <xf numFmtId="0" fontId="10" fillId="33" borderId="24" xfId="42" applyFont="1" applyFill="1" applyBorder="1" applyAlignment="1">
      <alignment horizontal="center" vertical="center"/>
      <protection/>
    </xf>
    <xf numFmtId="0" fontId="10" fillId="34" borderId="24" xfId="42" applyFont="1" applyFill="1" applyBorder="1" applyAlignment="1">
      <alignment horizontal="center" vertical="center" wrapText="1"/>
      <protection/>
    </xf>
    <xf numFmtId="0" fontId="10" fillId="33" borderId="24" xfId="42" applyFont="1" applyFill="1" applyBorder="1" applyAlignment="1">
      <alignment horizontal="center" vertical="center" wrapText="1"/>
      <protection/>
    </xf>
    <xf numFmtId="0" fontId="10" fillId="33" borderId="30" xfId="42" applyFont="1" applyFill="1" applyBorder="1" applyAlignment="1">
      <alignment horizontal="center" vertical="center" wrapText="1"/>
      <protection/>
    </xf>
    <xf numFmtId="1" fontId="10" fillId="33" borderId="35" xfId="42" applyNumberFormat="1" applyFont="1" applyFill="1" applyBorder="1" applyAlignment="1">
      <alignment horizontal="center" vertical="center" wrapText="1"/>
      <protection/>
    </xf>
    <xf numFmtId="0" fontId="10" fillId="12" borderId="42" xfId="42" applyFont="1" applyFill="1" applyBorder="1" applyAlignment="1">
      <alignment horizontal="center" vertical="center" wrapText="1"/>
      <protection/>
    </xf>
    <xf numFmtId="0" fontId="10" fillId="33" borderId="43" xfId="42" applyFont="1" applyFill="1" applyBorder="1" applyAlignment="1">
      <alignment horizontal="center" vertical="center" wrapText="1"/>
      <protection/>
    </xf>
    <xf numFmtId="0" fontId="10" fillId="33" borderId="50" xfId="42" applyFont="1" applyFill="1" applyBorder="1" applyAlignment="1">
      <alignment horizontal="center" vertical="center" wrapText="1"/>
      <protection/>
    </xf>
    <xf numFmtId="0" fontId="10" fillId="33" borderId="42" xfId="42" applyFont="1" applyFill="1" applyBorder="1" applyAlignment="1">
      <alignment horizontal="center" vertical="center" wrapText="1"/>
      <protection/>
    </xf>
    <xf numFmtId="0" fontId="9" fillId="33" borderId="24" xfId="42" applyFont="1" applyFill="1" applyBorder="1" applyAlignment="1">
      <alignment horizontal="center" vertical="center" wrapText="1"/>
      <protection/>
    </xf>
    <xf numFmtId="0" fontId="9" fillId="33" borderId="24" xfId="42" applyFont="1" applyFill="1" applyBorder="1" applyAlignment="1">
      <alignment horizontal="center" vertical="center"/>
      <protection/>
    </xf>
    <xf numFmtId="0" fontId="9" fillId="34" borderId="24" xfId="42" applyFont="1" applyFill="1" applyBorder="1" applyAlignment="1">
      <alignment horizontal="center" vertical="center" wrapText="1"/>
      <protection/>
    </xf>
    <xf numFmtId="0" fontId="10" fillId="33" borderId="17" xfId="42" applyFont="1" applyFill="1" applyBorder="1" applyAlignment="1">
      <alignment horizontal="center" vertical="center" wrapText="1"/>
      <protection/>
    </xf>
    <xf numFmtId="0" fontId="10" fillId="33" borderId="38" xfId="42" applyFont="1" applyFill="1" applyBorder="1" applyAlignment="1">
      <alignment horizontal="center" vertical="center" wrapText="1"/>
      <protection/>
    </xf>
    <xf numFmtId="0" fontId="10" fillId="12" borderId="17" xfId="42" applyFont="1" applyFill="1" applyBorder="1" applyAlignment="1">
      <alignment horizontal="center" vertical="center" wrapText="1"/>
      <protection/>
    </xf>
    <xf numFmtId="0" fontId="10" fillId="33" borderId="40" xfId="42" applyFont="1" applyFill="1" applyBorder="1" applyAlignment="1">
      <alignment horizontal="center" vertical="center" wrapText="1"/>
      <protection/>
    </xf>
    <xf numFmtId="0" fontId="10" fillId="33" borderId="41" xfId="42" applyFont="1" applyFill="1" applyBorder="1" applyAlignment="1">
      <alignment horizontal="center" vertical="center" wrapText="1"/>
      <protection/>
    </xf>
    <xf numFmtId="0" fontId="10" fillId="33" borderId="39" xfId="42" applyFont="1" applyFill="1" applyBorder="1" applyAlignment="1">
      <alignment horizontal="center" vertical="center" wrapText="1"/>
      <protection/>
    </xf>
    <xf numFmtId="0" fontId="10" fillId="33" borderId="17" xfId="42" applyFont="1" applyFill="1" applyBorder="1" applyAlignment="1">
      <alignment horizontal="center" vertical="center"/>
      <protection/>
    </xf>
    <xf numFmtId="0" fontId="10" fillId="12" borderId="40" xfId="42" applyFont="1" applyFill="1" applyBorder="1" applyAlignment="1">
      <alignment horizontal="center" vertical="center" wrapText="1"/>
      <protection/>
    </xf>
    <xf numFmtId="0" fontId="9" fillId="33" borderId="17" xfId="42" applyFont="1" applyFill="1" applyBorder="1" applyAlignment="1">
      <alignment horizontal="center" vertical="center"/>
      <protection/>
    </xf>
    <xf numFmtId="0" fontId="9" fillId="34" borderId="59" xfId="42" applyFont="1" applyFill="1" applyBorder="1" applyAlignment="1">
      <alignment horizontal="center" vertical="center" wrapText="1"/>
      <protection/>
    </xf>
    <xf numFmtId="0" fontId="10" fillId="33" borderId="33" xfId="42" applyFont="1" applyFill="1" applyBorder="1" applyAlignment="1">
      <alignment vertical="center" wrapText="1"/>
      <protection/>
    </xf>
    <xf numFmtId="0" fontId="10" fillId="33" borderId="19" xfId="42" applyFont="1" applyFill="1" applyBorder="1" applyAlignment="1">
      <alignment horizontal="center" vertical="center"/>
      <protection/>
    </xf>
    <xf numFmtId="0" fontId="10" fillId="34" borderId="19" xfId="42" applyFont="1" applyFill="1" applyBorder="1" applyAlignment="1">
      <alignment horizontal="center" vertical="center" wrapText="1"/>
      <protection/>
    </xf>
    <xf numFmtId="0" fontId="10" fillId="12" borderId="33" xfId="42" applyFont="1" applyFill="1" applyBorder="1" applyAlignment="1">
      <alignment horizontal="center" vertical="center" wrapText="1"/>
      <protection/>
    </xf>
    <xf numFmtId="0" fontId="10" fillId="33" borderId="19" xfId="42" applyFont="1" applyFill="1" applyBorder="1" applyAlignment="1">
      <alignment horizontal="center" vertical="center" wrapText="1"/>
      <protection/>
    </xf>
    <xf numFmtId="0" fontId="10" fillId="33" borderId="33" xfId="42" applyFont="1" applyFill="1" applyBorder="1" applyAlignment="1">
      <alignment horizontal="center" vertical="center" wrapText="1"/>
      <protection/>
    </xf>
    <xf numFmtId="1" fontId="10" fillId="33" borderId="36" xfId="42" applyNumberFormat="1" applyFont="1" applyFill="1" applyBorder="1" applyAlignment="1">
      <alignment horizontal="center" vertical="center" wrapText="1"/>
      <protection/>
    </xf>
    <xf numFmtId="0" fontId="10" fillId="12" borderId="45" xfId="42" applyFont="1" applyFill="1" applyBorder="1" applyAlignment="1">
      <alignment horizontal="center" vertical="center" wrapText="1"/>
      <protection/>
    </xf>
    <xf numFmtId="0" fontId="10" fillId="33" borderId="44" xfId="42" applyFont="1" applyFill="1" applyBorder="1" applyAlignment="1">
      <alignment horizontal="center" vertical="center" wrapText="1"/>
      <protection/>
    </xf>
    <xf numFmtId="0" fontId="10" fillId="0" borderId="44" xfId="42" applyFont="1" applyFill="1" applyBorder="1" applyAlignment="1">
      <alignment horizontal="center" vertical="center" wrapText="1"/>
      <protection/>
    </xf>
    <xf numFmtId="0" fontId="10" fillId="33" borderId="51" xfId="42" applyFont="1" applyFill="1" applyBorder="1" applyAlignment="1">
      <alignment horizontal="center" vertical="center" wrapText="1"/>
      <protection/>
    </xf>
    <xf numFmtId="0" fontId="10" fillId="33" borderId="45" xfId="42" applyFont="1" applyFill="1" applyBorder="1" applyAlignment="1">
      <alignment horizontal="center" vertical="center" wrapText="1"/>
      <protection/>
    </xf>
    <xf numFmtId="0" fontId="9" fillId="33" borderId="19" xfId="42" applyFont="1" applyFill="1" applyBorder="1" applyAlignment="1">
      <alignment horizontal="center" vertical="center" wrapText="1"/>
      <protection/>
    </xf>
    <xf numFmtId="0" fontId="9" fillId="33" borderId="19" xfId="42" applyFont="1" applyFill="1" applyBorder="1" applyAlignment="1">
      <alignment horizontal="center" vertical="center"/>
      <protection/>
    </xf>
    <xf numFmtId="0" fontId="9" fillId="34" borderId="19" xfId="42" applyFont="1" applyFill="1" applyBorder="1" applyAlignment="1">
      <alignment horizontal="center" vertical="center" wrapText="1"/>
      <protection/>
    </xf>
    <xf numFmtId="0" fontId="9" fillId="0" borderId="14" xfId="42" applyFont="1" applyBorder="1" applyAlignment="1">
      <alignment vertical="center" wrapText="1"/>
      <protection/>
    </xf>
    <xf numFmtId="0" fontId="9" fillId="0" borderId="12" xfId="42" applyFont="1" applyBorder="1" applyAlignment="1">
      <alignment vertical="top" wrapText="1"/>
      <protection/>
    </xf>
    <xf numFmtId="0" fontId="9" fillId="0" borderId="13" xfId="42" applyFont="1" applyBorder="1" applyAlignment="1">
      <alignment vertical="top" wrapText="1"/>
      <protection/>
    </xf>
    <xf numFmtId="0" fontId="10" fillId="0" borderId="24" xfId="42" applyFont="1" applyFill="1" applyBorder="1" applyAlignment="1">
      <alignment vertical="center" wrapText="1"/>
      <protection/>
    </xf>
    <xf numFmtId="0" fontId="10" fillId="33" borderId="24" xfId="42" applyFont="1" applyFill="1" applyBorder="1" applyAlignment="1">
      <alignment horizontal="center" wrapText="1"/>
      <protection/>
    </xf>
    <xf numFmtId="1" fontId="10" fillId="12" borderId="24" xfId="42" applyNumberFormat="1" applyFont="1" applyFill="1" applyBorder="1" applyAlignment="1">
      <alignment horizontal="center" vertical="center" wrapText="1"/>
      <protection/>
    </xf>
    <xf numFmtId="1" fontId="10" fillId="33" borderId="24" xfId="42" applyNumberFormat="1" applyFont="1" applyFill="1" applyBorder="1" applyAlignment="1">
      <alignment horizontal="center" vertical="center" wrapText="1"/>
      <protection/>
    </xf>
    <xf numFmtId="0" fontId="10" fillId="12" borderId="42" xfId="42" applyFont="1" applyFill="1" applyBorder="1" applyAlignment="1">
      <alignment horizontal="center" wrapText="1"/>
      <protection/>
    </xf>
    <xf numFmtId="0" fontId="10" fillId="12" borderId="57" xfId="42" applyFont="1" applyFill="1" applyBorder="1" applyAlignment="1">
      <alignment horizontal="center" wrapText="1"/>
      <protection/>
    </xf>
    <xf numFmtId="0" fontId="10" fillId="0" borderId="43" xfId="42" applyFont="1" applyFill="1" applyBorder="1" applyAlignment="1">
      <alignment horizontal="center" wrapText="1"/>
      <protection/>
    </xf>
    <xf numFmtId="0" fontId="10" fillId="12" borderId="50" xfId="42" applyFont="1" applyFill="1" applyBorder="1" applyAlignment="1">
      <alignment horizontal="center" wrapText="1"/>
      <protection/>
    </xf>
    <xf numFmtId="0" fontId="9" fillId="0" borderId="24" xfId="42" applyFont="1" applyFill="1" applyBorder="1" applyAlignment="1">
      <alignment horizontal="center" wrapText="1"/>
      <protection/>
    </xf>
    <xf numFmtId="0" fontId="10" fillId="0" borderId="42" xfId="42" applyFont="1" applyFill="1" applyBorder="1" applyAlignment="1">
      <alignment horizontal="center" wrapText="1"/>
      <protection/>
    </xf>
    <xf numFmtId="0" fontId="10" fillId="0" borderId="57" xfId="42" applyFont="1" applyFill="1" applyBorder="1" applyAlignment="1">
      <alignment horizontal="center" wrapText="1"/>
      <protection/>
    </xf>
    <xf numFmtId="0" fontId="10" fillId="0" borderId="43" xfId="42" applyFont="1" applyFill="1" applyBorder="1" applyAlignment="1">
      <alignment horizontal="center" wrapText="1"/>
      <protection/>
    </xf>
    <xf numFmtId="0" fontId="10" fillId="0" borderId="50" xfId="42" applyFont="1" applyFill="1" applyBorder="1" applyAlignment="1">
      <alignment horizontal="center" wrapText="1"/>
      <protection/>
    </xf>
    <xf numFmtId="0" fontId="9" fillId="0" borderId="24" xfId="42" applyFont="1" applyFill="1" applyBorder="1" applyAlignment="1">
      <alignment horizontal="center"/>
      <protection/>
    </xf>
    <xf numFmtId="0" fontId="9" fillId="33" borderId="24" xfId="42" applyFont="1" applyFill="1" applyBorder="1" applyAlignment="1">
      <alignment horizontal="center" wrapText="1"/>
      <protection/>
    </xf>
    <xf numFmtId="0" fontId="9" fillId="33" borderId="24" xfId="42" applyFont="1" applyFill="1" applyBorder="1" applyAlignment="1">
      <alignment horizontal="center"/>
      <protection/>
    </xf>
    <xf numFmtId="0" fontId="9" fillId="34" borderId="24" xfId="42" applyFont="1" applyFill="1" applyBorder="1" applyAlignment="1">
      <alignment horizontal="center" wrapText="1"/>
      <protection/>
    </xf>
    <xf numFmtId="0" fontId="62" fillId="0" borderId="0" xfId="42" applyFont="1" applyAlignment="1">
      <alignment wrapText="1"/>
      <protection/>
    </xf>
    <xf numFmtId="0" fontId="10" fillId="5" borderId="24" xfId="42" applyFont="1" applyFill="1" applyBorder="1" applyAlignment="1">
      <alignment vertical="center" wrapText="1"/>
      <protection/>
    </xf>
    <xf numFmtId="0" fontId="10" fillId="5" borderId="24" xfId="42" applyFont="1" applyFill="1" applyBorder="1" applyAlignment="1">
      <alignment horizontal="center" wrapText="1"/>
      <protection/>
    </xf>
    <xf numFmtId="0" fontId="10" fillId="5" borderId="24" xfId="42" applyFont="1" applyFill="1" applyBorder="1" applyAlignment="1">
      <alignment horizontal="center" vertical="center" wrapText="1"/>
      <protection/>
    </xf>
    <xf numFmtId="1" fontId="10" fillId="5" borderId="24" xfId="42" applyNumberFormat="1" applyFont="1" applyFill="1" applyBorder="1" applyAlignment="1">
      <alignment horizontal="center" vertical="center" wrapText="1"/>
      <protection/>
    </xf>
    <xf numFmtId="0" fontId="10" fillId="5" borderId="42" xfId="42" applyFont="1" applyFill="1" applyBorder="1" applyAlignment="1">
      <alignment horizontal="center" wrapText="1"/>
      <protection/>
    </xf>
    <xf numFmtId="0" fontId="10" fillId="5" borderId="57" xfId="42" applyFont="1" applyFill="1" applyBorder="1" applyAlignment="1">
      <alignment horizontal="center" wrapText="1"/>
      <protection/>
    </xf>
    <xf numFmtId="0" fontId="10" fillId="5" borderId="43" xfId="42" applyFont="1" applyFill="1" applyBorder="1" applyAlignment="1">
      <alignment horizontal="center" wrapText="1"/>
      <protection/>
    </xf>
    <xf numFmtId="0" fontId="10" fillId="5" borderId="50" xfId="42" applyFont="1" applyFill="1" applyBorder="1" applyAlignment="1">
      <alignment horizontal="center" wrapText="1"/>
      <protection/>
    </xf>
    <xf numFmtId="0" fontId="9" fillId="5" borderId="24" xfId="42" applyFont="1" applyFill="1" applyBorder="1" applyAlignment="1">
      <alignment horizontal="center" wrapText="1"/>
      <protection/>
    </xf>
    <xf numFmtId="0" fontId="10" fillId="5" borderId="42" xfId="42" applyFont="1" applyFill="1" applyBorder="1" applyAlignment="1">
      <alignment horizontal="center" wrapText="1"/>
      <protection/>
    </xf>
    <xf numFmtId="0" fontId="10" fillId="5" borderId="57" xfId="42" applyFont="1" applyFill="1" applyBorder="1" applyAlignment="1">
      <alignment horizontal="center" wrapText="1"/>
      <protection/>
    </xf>
    <xf numFmtId="0" fontId="10" fillId="5" borderId="43" xfId="42" applyFont="1" applyFill="1" applyBorder="1" applyAlignment="1">
      <alignment horizontal="center" wrapText="1"/>
      <protection/>
    </xf>
    <xf numFmtId="0" fontId="10" fillId="5" borderId="50" xfId="42" applyFont="1" applyFill="1" applyBorder="1" applyAlignment="1">
      <alignment horizontal="center" wrapText="1"/>
      <protection/>
    </xf>
    <xf numFmtId="0" fontId="9" fillId="5" borderId="24" xfId="42" applyFont="1" applyFill="1" applyBorder="1" applyAlignment="1">
      <alignment horizontal="center"/>
      <protection/>
    </xf>
    <xf numFmtId="0" fontId="10" fillId="5" borderId="69" xfId="42" applyFont="1" applyFill="1" applyBorder="1" applyAlignment="1">
      <alignment horizontal="center" wrapText="1"/>
      <protection/>
    </xf>
    <xf numFmtId="0" fontId="10" fillId="0" borderId="17" xfId="42" applyFont="1" applyBorder="1" applyAlignment="1">
      <alignment vertical="center" wrapText="1"/>
      <protection/>
    </xf>
    <xf numFmtId="0" fontId="10" fillId="33" borderId="17" xfId="42" applyFont="1" applyFill="1" applyBorder="1" applyAlignment="1">
      <alignment horizontal="center" wrapText="1"/>
      <protection/>
    </xf>
    <xf numFmtId="1" fontId="10" fillId="12" borderId="17" xfId="42" applyNumberFormat="1" applyFont="1" applyFill="1" applyBorder="1" applyAlignment="1">
      <alignment horizontal="center" vertical="center" wrapText="1"/>
      <protection/>
    </xf>
    <xf numFmtId="1" fontId="10" fillId="33" borderId="17" xfId="42" applyNumberFormat="1" applyFont="1" applyFill="1" applyBorder="1" applyAlignment="1">
      <alignment horizontal="center" vertical="center" wrapText="1"/>
      <protection/>
    </xf>
    <xf numFmtId="0" fontId="9" fillId="0" borderId="63" xfId="42" applyFont="1" applyFill="1" applyBorder="1" applyAlignment="1">
      <alignment horizontal="center" wrapText="1"/>
      <protection/>
    </xf>
    <xf numFmtId="0" fontId="9" fillId="0" borderId="41" xfId="42" applyFont="1" applyFill="1" applyBorder="1" applyAlignment="1">
      <alignment horizontal="center" wrapText="1"/>
      <protection/>
    </xf>
    <xf numFmtId="0" fontId="10" fillId="12" borderId="41" xfId="42" applyFont="1" applyFill="1" applyBorder="1" applyAlignment="1">
      <alignment horizontal="center" wrapText="1"/>
      <protection/>
    </xf>
    <xf numFmtId="0" fontId="10" fillId="12" borderId="66" xfId="42" applyFont="1" applyFill="1" applyBorder="1" applyAlignment="1">
      <alignment horizontal="center" wrapText="1"/>
      <protection/>
    </xf>
    <xf numFmtId="0" fontId="9" fillId="0" borderId="17" xfId="42" applyFont="1" applyFill="1" applyBorder="1" applyAlignment="1">
      <alignment horizontal="center" wrapText="1"/>
      <protection/>
    </xf>
    <xf numFmtId="0" fontId="10" fillId="8" borderId="63" xfId="42" applyFont="1" applyFill="1" applyBorder="1" applyAlignment="1">
      <alignment horizontal="center" wrapText="1"/>
      <protection/>
    </xf>
    <xf numFmtId="0" fontId="10" fillId="0" borderId="41" xfId="42" applyFont="1" applyFill="1" applyBorder="1" applyAlignment="1">
      <alignment horizontal="center" wrapText="1"/>
      <protection/>
    </xf>
    <xf numFmtId="0" fontId="10" fillId="0" borderId="66" xfId="42" applyFont="1" applyFill="1" applyBorder="1" applyAlignment="1">
      <alignment horizontal="center" wrapText="1"/>
      <protection/>
    </xf>
    <xf numFmtId="0" fontId="9" fillId="0" borderId="17" xfId="42" applyFont="1" applyFill="1" applyBorder="1" applyAlignment="1">
      <alignment horizontal="center"/>
      <protection/>
    </xf>
    <xf numFmtId="0" fontId="10" fillId="0" borderId="40" xfId="42" applyFont="1" applyFill="1" applyBorder="1" applyAlignment="1">
      <alignment horizontal="center" wrapText="1"/>
      <protection/>
    </xf>
    <xf numFmtId="0" fontId="9" fillId="33" borderId="17" xfId="42" applyFont="1" applyFill="1" applyBorder="1" applyAlignment="1">
      <alignment horizontal="center" wrapText="1"/>
      <protection/>
    </xf>
    <xf numFmtId="0" fontId="9" fillId="33" borderId="17" xfId="42" applyFont="1" applyFill="1" applyBorder="1" applyAlignment="1">
      <alignment horizontal="center"/>
      <protection/>
    </xf>
    <xf numFmtId="0" fontId="10" fillId="34" borderId="17" xfId="42" applyFont="1" applyFill="1" applyBorder="1" applyAlignment="1">
      <alignment horizontal="center" vertical="center" wrapText="1"/>
      <protection/>
    </xf>
    <xf numFmtId="0" fontId="10" fillId="33" borderId="20" xfId="42" applyFont="1" applyFill="1" applyBorder="1" applyAlignment="1">
      <alignment horizontal="center" vertical="center" wrapText="1"/>
      <protection/>
    </xf>
    <xf numFmtId="0" fontId="9" fillId="0" borderId="64" xfId="42" applyFont="1" applyFill="1" applyBorder="1" applyAlignment="1">
      <alignment horizontal="center" wrapText="1"/>
      <protection/>
    </xf>
    <xf numFmtId="0" fontId="9" fillId="0" borderId="22" xfId="42" applyFont="1" applyFill="1" applyBorder="1" applyAlignment="1">
      <alignment horizontal="center" wrapText="1"/>
      <protection/>
    </xf>
    <xf numFmtId="0" fontId="10" fillId="0" borderId="65" xfId="42" applyFont="1" applyFill="1" applyBorder="1" applyAlignment="1">
      <alignment horizontal="center" wrapText="1"/>
      <protection/>
    </xf>
    <xf numFmtId="0" fontId="10" fillId="0" borderId="58" xfId="42" applyFont="1" applyFill="1" applyBorder="1" applyAlignment="1">
      <alignment horizontal="center" wrapText="1"/>
      <protection/>
    </xf>
    <xf numFmtId="0" fontId="10" fillId="12" borderId="64" xfId="42" applyFont="1" applyFill="1" applyBorder="1" applyAlignment="1">
      <alignment horizontal="center" wrapText="1"/>
      <protection/>
    </xf>
    <xf numFmtId="0" fontId="10" fillId="12" borderId="22" xfId="42" applyFont="1" applyFill="1" applyBorder="1" applyAlignment="1">
      <alignment horizontal="center" wrapText="1"/>
      <protection/>
    </xf>
    <xf numFmtId="0" fontId="10" fillId="12" borderId="58" xfId="42" applyFont="1" applyFill="1" applyBorder="1" applyAlignment="1">
      <alignment horizontal="center" wrapText="1"/>
      <protection/>
    </xf>
    <xf numFmtId="0" fontId="9" fillId="34" borderId="17" xfId="42" applyFont="1" applyFill="1" applyBorder="1" applyAlignment="1">
      <alignment horizontal="center" wrapText="1"/>
      <protection/>
    </xf>
    <xf numFmtId="0" fontId="10" fillId="0" borderId="17" xfId="42" applyFont="1" applyFill="1" applyBorder="1" applyAlignment="1">
      <alignment vertical="center" wrapText="1"/>
      <protection/>
    </xf>
    <xf numFmtId="0" fontId="10" fillId="0" borderId="40" xfId="42" applyFont="1" applyFill="1" applyBorder="1" applyAlignment="1">
      <alignment horizontal="center" wrapText="1"/>
      <protection/>
    </xf>
    <xf numFmtId="0" fontId="10" fillId="0" borderId="63" xfId="42" applyFont="1" applyFill="1" applyBorder="1" applyAlignment="1">
      <alignment horizontal="center" wrapText="1"/>
      <protection/>
    </xf>
    <xf numFmtId="0" fontId="10" fillId="0" borderId="63" xfId="42" applyFont="1" applyFill="1" applyBorder="1" applyAlignment="1">
      <alignment horizontal="center" wrapText="1"/>
      <protection/>
    </xf>
    <xf numFmtId="0" fontId="9" fillId="0" borderId="40" xfId="42" applyFont="1" applyFill="1" applyBorder="1" applyAlignment="1">
      <alignment horizontal="center" wrapText="1"/>
      <protection/>
    </xf>
    <xf numFmtId="0" fontId="10" fillId="12" borderId="40" xfId="42" applyFont="1" applyFill="1" applyBorder="1" applyAlignment="1">
      <alignment horizontal="center" wrapText="1"/>
      <protection/>
    </xf>
    <xf numFmtId="0" fontId="10" fillId="5" borderId="17" xfId="42" applyFont="1" applyFill="1" applyBorder="1" applyAlignment="1">
      <alignment vertical="center" wrapText="1"/>
      <protection/>
    </xf>
    <xf numFmtId="0" fontId="10" fillId="5" borderId="17" xfId="42" applyFont="1" applyFill="1" applyBorder="1" applyAlignment="1">
      <alignment horizontal="center" wrapText="1"/>
      <protection/>
    </xf>
    <xf numFmtId="0" fontId="10" fillId="5" borderId="17" xfId="42" applyFont="1" applyFill="1" applyBorder="1" applyAlignment="1">
      <alignment horizontal="center" vertical="center" wrapText="1"/>
      <protection/>
    </xf>
    <xf numFmtId="1" fontId="10" fillId="5" borderId="17" xfId="42" applyNumberFormat="1" applyFont="1" applyFill="1" applyBorder="1" applyAlignment="1">
      <alignment horizontal="center" vertical="center" wrapText="1"/>
      <protection/>
    </xf>
    <xf numFmtId="0" fontId="10" fillId="5" borderId="63" xfId="42" applyFont="1" applyFill="1" applyBorder="1" applyAlignment="1">
      <alignment horizontal="center" wrapText="1"/>
      <protection/>
    </xf>
    <xf numFmtId="0" fontId="9" fillId="5" borderId="40" xfId="42" applyFont="1" applyFill="1" applyBorder="1" applyAlignment="1">
      <alignment horizontal="center" wrapText="1"/>
      <protection/>
    </xf>
    <xf numFmtId="0" fontId="10" fillId="5" borderId="41" xfId="42" applyFont="1" applyFill="1" applyBorder="1" applyAlignment="1">
      <alignment horizontal="center" wrapText="1"/>
      <protection/>
    </xf>
    <xf numFmtId="0" fontId="10" fillId="5" borderId="66" xfId="42" applyFont="1" applyFill="1" applyBorder="1" applyAlignment="1">
      <alignment horizontal="center" wrapText="1"/>
      <protection/>
    </xf>
    <xf numFmtId="0" fontId="9" fillId="5" borderId="17" xfId="42" applyFont="1" applyFill="1" applyBorder="1" applyAlignment="1">
      <alignment horizontal="center" wrapText="1"/>
      <protection/>
    </xf>
    <xf numFmtId="0" fontId="10" fillId="5" borderId="63" xfId="42" applyFont="1" applyFill="1" applyBorder="1" applyAlignment="1">
      <alignment horizontal="center" wrapText="1"/>
      <protection/>
    </xf>
    <xf numFmtId="0" fontId="10" fillId="5" borderId="40" xfId="42" applyFont="1" applyFill="1" applyBorder="1" applyAlignment="1">
      <alignment horizontal="center" wrapText="1"/>
      <protection/>
    </xf>
    <xf numFmtId="0" fontId="9" fillId="5" borderId="17" xfId="42" applyFont="1" applyFill="1" applyBorder="1" applyAlignment="1">
      <alignment horizontal="center"/>
      <protection/>
    </xf>
    <xf numFmtId="0" fontId="10" fillId="0" borderId="20" xfId="42" applyFont="1" applyBorder="1" applyAlignment="1">
      <alignment vertical="center" wrapText="1"/>
      <protection/>
    </xf>
    <xf numFmtId="0" fontId="10" fillId="33" borderId="20" xfId="42" applyFont="1" applyFill="1" applyBorder="1" applyAlignment="1">
      <alignment horizontal="center" wrapText="1"/>
      <protection/>
    </xf>
    <xf numFmtId="0" fontId="10" fillId="34" borderId="20" xfId="42" applyFont="1" applyFill="1" applyBorder="1" applyAlignment="1">
      <alignment horizontal="center" vertical="center" wrapText="1"/>
      <protection/>
    </xf>
    <xf numFmtId="1" fontId="10" fillId="33" borderId="20" xfId="42" applyNumberFormat="1" applyFont="1" applyFill="1" applyBorder="1" applyAlignment="1">
      <alignment horizontal="center" vertical="center" wrapText="1"/>
      <protection/>
    </xf>
    <xf numFmtId="0" fontId="10" fillId="12" borderId="20" xfId="42" applyFont="1" applyFill="1" applyBorder="1" applyAlignment="1">
      <alignment horizontal="center" vertical="center" wrapText="1"/>
      <protection/>
    </xf>
    <xf numFmtId="0" fontId="10" fillId="33" borderId="20" xfId="42" applyFont="1" applyFill="1" applyBorder="1" applyAlignment="1">
      <alignment horizontal="center" vertical="center" wrapText="1"/>
      <protection/>
    </xf>
    <xf numFmtId="0" fontId="10" fillId="0" borderId="64" xfId="42" applyFont="1" applyFill="1" applyBorder="1" applyAlignment="1">
      <alignment horizontal="center" wrapText="1"/>
      <protection/>
    </xf>
    <xf numFmtId="0" fontId="10" fillId="0" borderId="20" xfId="42" applyFont="1" applyFill="1" applyBorder="1" applyAlignment="1">
      <alignment horizontal="center" wrapText="1"/>
      <protection/>
    </xf>
    <xf numFmtId="0" fontId="10" fillId="0" borderId="20" xfId="42" applyFont="1" applyFill="1" applyBorder="1" applyAlignment="1">
      <alignment horizontal="center"/>
      <protection/>
    </xf>
    <xf numFmtId="0" fontId="10" fillId="0" borderId="22" xfId="42" applyFont="1" applyFill="1" applyBorder="1" applyAlignment="1">
      <alignment horizontal="center" wrapText="1"/>
      <protection/>
    </xf>
    <xf numFmtId="0" fontId="9" fillId="33" borderId="20" xfId="42" applyFont="1" applyFill="1" applyBorder="1" applyAlignment="1">
      <alignment horizontal="center" wrapText="1"/>
      <protection/>
    </xf>
    <xf numFmtId="0" fontId="9" fillId="33" borderId="20" xfId="42" applyFont="1" applyFill="1" applyBorder="1" applyAlignment="1">
      <alignment horizontal="center"/>
      <protection/>
    </xf>
    <xf numFmtId="0" fontId="9" fillId="34" borderId="20" xfId="42" applyFont="1" applyFill="1" applyBorder="1" applyAlignment="1">
      <alignment horizontal="center" wrapText="1"/>
      <protection/>
    </xf>
    <xf numFmtId="0" fontId="5" fillId="19" borderId="28" xfId="42" applyFont="1" applyFill="1" applyBorder="1" applyAlignment="1">
      <alignment horizontal="right" wrapText="1"/>
      <protection/>
    </xf>
    <xf numFmtId="0" fontId="5" fillId="19" borderId="25" xfId="42" applyFont="1" applyFill="1" applyBorder="1" applyAlignment="1">
      <alignment horizontal="center" wrapText="1"/>
      <protection/>
    </xf>
    <xf numFmtId="1" fontId="5" fillId="19" borderId="29" xfId="42" applyNumberFormat="1" applyFont="1" applyFill="1" applyBorder="1" applyAlignment="1">
      <alignment horizontal="center" vertical="center" wrapText="1"/>
      <protection/>
    </xf>
    <xf numFmtId="1" fontId="9" fillId="19" borderId="29" xfId="42" applyNumberFormat="1" applyFont="1" applyFill="1" applyBorder="1" applyAlignment="1">
      <alignment horizontal="center" vertical="center" wrapText="1"/>
      <protection/>
    </xf>
    <xf numFmtId="0" fontId="10" fillId="0" borderId="17" xfId="42" applyFont="1" applyBorder="1" applyAlignment="1">
      <alignment horizontal="left" vertical="center" wrapText="1"/>
      <protection/>
    </xf>
    <xf numFmtId="0" fontId="10" fillId="12" borderId="31" xfId="42" applyFont="1" applyFill="1" applyBorder="1" applyAlignment="1">
      <alignment horizontal="center" vertical="center" wrapText="1"/>
      <protection/>
    </xf>
    <xf numFmtId="1" fontId="10" fillId="33" borderId="31" xfId="42" applyNumberFormat="1" applyFont="1" applyFill="1" applyBorder="1" applyAlignment="1">
      <alignment horizontal="center" vertical="center" wrapText="1"/>
      <protection/>
    </xf>
    <xf numFmtId="0" fontId="9" fillId="33" borderId="46" xfId="42" applyFont="1" applyFill="1" applyBorder="1" applyAlignment="1">
      <alignment horizontal="center" vertical="center" wrapText="1"/>
      <protection/>
    </xf>
    <xf numFmtId="0" fontId="9" fillId="33" borderId="47" xfId="42" applyFont="1" applyFill="1" applyBorder="1" applyAlignment="1">
      <alignment horizontal="center" vertical="center" wrapText="1"/>
      <protection/>
    </xf>
    <xf numFmtId="0" fontId="9" fillId="33" borderId="48" xfId="42" applyFont="1" applyFill="1" applyBorder="1" applyAlignment="1">
      <alignment horizontal="center" vertical="center" wrapText="1"/>
      <protection/>
    </xf>
    <xf numFmtId="0" fontId="9" fillId="33" borderId="62" xfId="42" applyFont="1" applyFill="1" applyBorder="1" applyAlignment="1">
      <alignment horizontal="center" vertical="center" wrapText="1"/>
      <protection/>
    </xf>
    <xf numFmtId="0" fontId="10" fillId="12" borderId="48" xfId="42" applyFont="1" applyFill="1" applyBorder="1" applyAlignment="1">
      <alignment horizontal="center" vertical="center" wrapText="1"/>
      <protection/>
    </xf>
    <xf numFmtId="0" fontId="10" fillId="12" borderId="62" xfId="42" applyFont="1" applyFill="1" applyBorder="1" applyAlignment="1">
      <alignment horizontal="center" vertical="center" wrapText="1"/>
      <protection/>
    </xf>
    <xf numFmtId="0" fontId="10" fillId="0" borderId="19" xfId="42" applyFont="1" applyBorder="1" applyAlignment="1">
      <alignment horizontal="left" vertical="center" wrapText="1"/>
      <protection/>
    </xf>
    <xf numFmtId="0" fontId="10" fillId="0" borderId="16" xfId="42" applyFont="1" applyFill="1" applyBorder="1" applyAlignment="1">
      <alignment horizontal="center" vertical="center" wrapText="1"/>
      <protection/>
    </xf>
    <xf numFmtId="0" fontId="10" fillId="33" borderId="16" xfId="42" applyFont="1" applyFill="1" applyBorder="1" applyAlignment="1">
      <alignment horizontal="center" vertical="center" wrapText="1"/>
      <protection/>
    </xf>
    <xf numFmtId="1" fontId="10" fillId="33" borderId="16" xfId="42" applyNumberFormat="1" applyFont="1" applyFill="1" applyBorder="1" applyAlignment="1">
      <alignment horizontal="center" vertical="center" wrapText="1"/>
      <protection/>
    </xf>
    <xf numFmtId="0" fontId="9" fillId="33" borderId="52" xfId="42" applyFont="1" applyFill="1" applyBorder="1" applyAlignment="1">
      <alignment horizontal="center" vertical="center" wrapText="1"/>
      <protection/>
    </xf>
    <xf numFmtId="0" fontId="10" fillId="33" borderId="60" xfId="42" applyFont="1" applyFill="1" applyBorder="1" applyAlignment="1">
      <alignment horizontal="center" vertical="center" wrapText="1"/>
      <protection/>
    </xf>
    <xf numFmtId="0" fontId="10" fillId="33" borderId="53" xfId="42" applyFont="1" applyFill="1" applyBorder="1" applyAlignment="1">
      <alignment horizontal="center" vertical="center" wrapText="1"/>
      <protection/>
    </xf>
    <xf numFmtId="0" fontId="10" fillId="33" borderId="61" xfId="42" applyFont="1" applyFill="1" applyBorder="1" applyAlignment="1">
      <alignment horizontal="center" vertical="center" wrapText="1"/>
      <protection/>
    </xf>
    <xf numFmtId="0" fontId="9" fillId="33" borderId="16" xfId="42" applyFont="1" applyFill="1" applyBorder="1" applyAlignment="1">
      <alignment horizontal="center" vertical="center" wrapText="1"/>
      <protection/>
    </xf>
    <xf numFmtId="0" fontId="9" fillId="33" borderId="60" xfId="42" applyFont="1" applyFill="1" applyBorder="1" applyAlignment="1">
      <alignment horizontal="center" vertical="center" wrapText="1"/>
      <protection/>
    </xf>
    <xf numFmtId="0" fontId="9" fillId="33" borderId="16" xfId="42" applyFont="1" applyFill="1" applyBorder="1" applyAlignment="1">
      <alignment horizontal="center" vertical="center"/>
      <protection/>
    </xf>
    <xf numFmtId="0" fontId="10" fillId="33" borderId="52" xfId="42" applyFont="1" applyFill="1" applyBorder="1" applyAlignment="1">
      <alignment horizontal="center" vertical="center" wrapText="1"/>
      <protection/>
    </xf>
    <xf numFmtId="0" fontId="10" fillId="0" borderId="53" xfId="42" applyFont="1" applyFill="1" applyBorder="1" applyAlignment="1">
      <alignment horizontal="center" vertical="center" wrapText="1"/>
      <protection/>
    </xf>
    <xf numFmtId="0" fontId="10" fillId="0" borderId="61" xfId="42" applyFont="1" applyFill="1" applyBorder="1" applyAlignment="1">
      <alignment horizontal="center" vertical="center" wrapText="1"/>
      <protection/>
    </xf>
    <xf numFmtId="0" fontId="9" fillId="0" borderId="16" xfId="42" applyFont="1" applyFill="1" applyBorder="1" applyAlignment="1">
      <alignment horizontal="center" vertical="center" wrapText="1"/>
      <protection/>
    </xf>
    <xf numFmtId="0" fontId="9" fillId="0" borderId="16" xfId="42" applyFont="1" applyFill="1" applyBorder="1" applyAlignment="1">
      <alignment horizontal="center" vertical="center"/>
      <protection/>
    </xf>
    <xf numFmtId="0" fontId="5" fillId="19" borderId="67" xfId="42" applyFont="1" applyFill="1" applyBorder="1" applyAlignment="1">
      <alignment horizontal="right" wrapText="1"/>
      <protection/>
    </xf>
    <xf numFmtId="0" fontId="5" fillId="19" borderId="18" xfId="42" applyFont="1" applyFill="1" applyBorder="1" applyAlignment="1">
      <alignment horizontal="center" wrapText="1"/>
      <protection/>
    </xf>
    <xf numFmtId="0" fontId="5" fillId="19" borderId="18" xfId="42" applyFont="1" applyFill="1" applyBorder="1" applyAlignment="1">
      <alignment wrapText="1"/>
      <protection/>
    </xf>
    <xf numFmtId="0" fontId="5" fillId="19" borderId="16" xfId="42" applyFont="1" applyFill="1" applyBorder="1" applyAlignment="1">
      <alignment horizontal="center" wrapText="1"/>
      <protection/>
    </xf>
    <xf numFmtId="0" fontId="9" fillId="19" borderId="68" xfId="42" applyFont="1" applyFill="1" applyBorder="1" applyAlignment="1">
      <alignment horizontal="center" wrapText="1"/>
      <protection/>
    </xf>
    <xf numFmtId="0" fontId="9" fillId="19" borderId="18" xfId="42" applyFont="1" applyFill="1" applyBorder="1" applyAlignment="1">
      <alignment horizontal="center" wrapText="1"/>
      <protection/>
    </xf>
    <xf numFmtId="1" fontId="5" fillId="19" borderId="18" xfId="42" applyNumberFormat="1" applyFont="1" applyFill="1" applyBorder="1" applyAlignment="1">
      <alignment horizontal="center" wrapText="1"/>
      <protection/>
    </xf>
    <xf numFmtId="0" fontId="4" fillId="0" borderId="0" xfId="42" applyFont="1" applyBorder="1" applyAlignment="1">
      <alignment wrapText="1"/>
      <protection/>
    </xf>
    <xf numFmtId="0" fontId="5" fillId="0" borderId="15" xfId="42" applyFont="1" applyFill="1" applyBorder="1" applyAlignment="1">
      <alignment wrapText="1"/>
      <protection/>
    </xf>
    <xf numFmtId="0" fontId="5" fillId="0" borderId="12" xfId="42" applyFont="1" applyFill="1" applyBorder="1" applyAlignment="1">
      <alignment horizontal="center" wrapText="1"/>
      <protection/>
    </xf>
    <xf numFmtId="0" fontId="9" fillId="0" borderId="12" xfId="42" applyFont="1" applyFill="1" applyBorder="1" applyAlignment="1">
      <alignment horizontal="center" wrapText="1"/>
      <protection/>
    </xf>
    <xf numFmtId="1" fontId="5" fillId="0" borderId="12" xfId="42" applyNumberFormat="1" applyFont="1" applyFill="1" applyBorder="1" applyAlignment="1">
      <alignment horizontal="center" wrapText="1"/>
      <protection/>
    </xf>
    <xf numFmtId="0" fontId="5" fillId="0" borderId="13" xfId="42" applyFont="1" applyFill="1" applyBorder="1" applyAlignment="1">
      <alignment horizontal="center" wrapText="1"/>
      <protection/>
    </xf>
    <xf numFmtId="0" fontId="10" fillId="0" borderId="0" xfId="42" applyFont="1" applyAlignment="1">
      <alignment wrapText="1"/>
      <protection/>
    </xf>
    <xf numFmtId="0" fontId="10" fillId="19" borderId="37" xfId="42" applyFont="1" applyFill="1" applyBorder="1" applyAlignment="1">
      <alignment horizontal="left" vertical="top" wrapText="1"/>
      <protection/>
    </xf>
    <xf numFmtId="0" fontId="4" fillId="19" borderId="16" xfId="42" applyFont="1" applyFill="1" applyBorder="1" applyAlignment="1">
      <alignment horizontal="center" vertical="center" wrapText="1"/>
      <protection/>
    </xf>
    <xf numFmtId="0" fontId="9" fillId="19" borderId="16" xfId="42" applyFont="1" applyFill="1" applyBorder="1" applyAlignment="1">
      <alignment horizontal="center" vertical="center" wrapText="1"/>
      <protection/>
    </xf>
    <xf numFmtId="0" fontId="10" fillId="19" borderId="16" xfId="42" applyFont="1" applyFill="1" applyBorder="1" applyAlignment="1">
      <alignment horizontal="center" vertical="center" wrapText="1"/>
      <protection/>
    </xf>
    <xf numFmtId="0" fontId="10" fillId="19" borderId="54" xfId="42" applyFont="1" applyFill="1" applyBorder="1" applyAlignment="1">
      <alignment horizontal="center" vertical="center" wrapText="1"/>
      <protection/>
    </xf>
    <xf numFmtId="0" fontId="10" fillId="19" borderId="52" xfId="42" applyFont="1" applyFill="1" applyBorder="1" applyAlignment="1">
      <alignment horizontal="center" vertical="center" wrapText="1"/>
      <protection/>
    </xf>
    <xf numFmtId="0" fontId="10" fillId="19" borderId="53" xfId="42" applyFont="1" applyFill="1" applyBorder="1" applyAlignment="1">
      <alignment horizontal="center" vertical="center" wrapText="1"/>
      <protection/>
    </xf>
    <xf numFmtId="0" fontId="10" fillId="19" borderId="56" xfId="42" applyFont="1" applyFill="1" applyBorder="1" applyAlignment="1">
      <alignment horizontal="center" vertical="center" wrapText="1"/>
      <protection/>
    </xf>
    <xf numFmtId="0" fontId="9" fillId="19" borderId="54" xfId="42" applyFont="1" applyFill="1" applyBorder="1" applyAlignment="1">
      <alignment horizontal="center" vertical="center" wrapText="1"/>
      <protection/>
    </xf>
    <xf numFmtId="0" fontId="9" fillId="19" borderId="55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wrapText="1"/>
      <protection/>
    </xf>
    <xf numFmtId="0" fontId="5" fillId="0" borderId="26" xfId="42" applyFont="1" applyFill="1" applyBorder="1" applyAlignment="1">
      <alignment wrapText="1"/>
      <protection/>
    </xf>
    <xf numFmtId="0" fontId="4" fillId="0" borderId="26" xfId="42" applyFont="1" applyFill="1" applyBorder="1" applyAlignment="1">
      <alignment horizontal="center" wrapText="1"/>
      <protection/>
    </xf>
    <xf numFmtId="0" fontId="4" fillId="0" borderId="0" xfId="42" applyFont="1" applyFill="1" applyBorder="1" applyAlignment="1">
      <alignment horizontal="center" wrapText="1"/>
      <protection/>
    </xf>
    <xf numFmtId="0" fontId="9" fillId="0" borderId="0" xfId="42" applyFont="1" applyFill="1" applyBorder="1" applyAlignment="1">
      <alignment horizontal="center" vertical="center" wrapText="1"/>
      <protection/>
    </xf>
    <xf numFmtId="0" fontId="10" fillId="0" borderId="0" xfId="42" applyFont="1" applyFill="1" applyBorder="1" applyAlignment="1">
      <alignment horizontal="center" vertical="center" wrapText="1"/>
      <protection/>
    </xf>
    <xf numFmtId="0" fontId="10" fillId="0" borderId="26" xfId="42" applyFont="1" applyFill="1" applyBorder="1" applyAlignment="1">
      <alignment horizontal="center" vertical="center" wrapText="1"/>
      <protection/>
    </xf>
    <xf numFmtId="0" fontId="9" fillId="0" borderId="26" xfId="42" applyFont="1" applyFill="1" applyBorder="1" applyAlignment="1">
      <alignment horizontal="center" vertical="center" wrapText="1"/>
      <protection/>
    </xf>
    <xf numFmtId="0" fontId="10" fillId="0" borderId="0" xfId="42" applyFont="1" applyFill="1" applyBorder="1" applyAlignment="1">
      <alignment vertical="center" wrapText="1"/>
      <protection/>
    </xf>
    <xf numFmtId="0" fontId="10" fillId="0" borderId="0" xfId="42" applyFont="1" applyFill="1" applyAlignment="1">
      <alignment wrapText="1"/>
      <protection/>
    </xf>
    <xf numFmtId="0" fontId="10" fillId="12" borderId="0" xfId="42" applyFont="1" applyFill="1" applyAlignment="1">
      <alignment wrapText="1"/>
      <protection/>
    </xf>
    <xf numFmtId="0" fontId="0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wrapText="1"/>
      <protection/>
    </xf>
    <xf numFmtId="0" fontId="1" fillId="0" borderId="0" xfId="42" applyFont="1" applyBorder="1" applyAlignment="1">
      <alignment wrapText="1"/>
      <protection/>
    </xf>
    <xf numFmtId="0" fontId="0" fillId="0" borderId="0" xfId="42" applyFont="1" applyBorder="1" applyAlignment="1">
      <alignment horizontal="right" wrapText="1"/>
      <protection/>
    </xf>
    <xf numFmtId="0" fontId="1" fillId="33" borderId="0" xfId="42" applyFont="1" applyFill="1" applyAlignment="1">
      <alignment wrapText="1"/>
      <protection/>
    </xf>
    <xf numFmtId="0" fontId="4" fillId="33" borderId="0" xfId="42" applyFont="1" applyFill="1" applyAlignment="1">
      <alignment wrapText="1"/>
      <protection/>
    </xf>
    <xf numFmtId="0" fontId="4" fillId="33" borderId="0" xfId="42" applyFont="1" applyFill="1" applyAlignment="1">
      <alignment horizontal="center" wrapText="1"/>
      <protection/>
    </xf>
    <xf numFmtId="0" fontId="1" fillId="33" borderId="0" xfId="42" applyFont="1" applyFill="1" applyAlignment="1">
      <alignment horizontal="center" wrapText="1"/>
      <protection/>
    </xf>
    <xf numFmtId="0" fontId="5" fillId="33" borderId="0" xfId="42" applyFont="1" applyFill="1" applyAlignment="1">
      <alignment horizontal="center" wrapText="1"/>
      <protection/>
    </xf>
    <xf numFmtId="0" fontId="4" fillId="33" borderId="0" xfId="42" applyFont="1" applyFill="1" applyAlignment="1">
      <alignment horizontal="left" wrapText="1"/>
      <protection/>
    </xf>
    <xf numFmtId="0" fontId="7" fillId="33" borderId="21" xfId="42" applyFont="1" applyFill="1" applyBorder="1" applyAlignment="1">
      <alignment vertical="center" wrapText="1"/>
      <protection/>
    </xf>
    <xf numFmtId="0" fontId="7" fillId="33" borderId="22" xfId="42" applyFont="1" applyFill="1" applyBorder="1" applyAlignment="1">
      <alignment vertical="center" wrapText="1"/>
      <protection/>
    </xf>
    <xf numFmtId="0" fontId="10" fillId="33" borderId="0" xfId="42" applyFont="1" applyFill="1" applyAlignment="1">
      <alignment wrapText="1"/>
      <protection/>
    </xf>
    <xf numFmtId="0" fontId="7" fillId="33" borderId="70" xfId="42" applyFont="1" applyFill="1" applyBorder="1" applyAlignment="1">
      <alignment horizontal="center" vertical="center" wrapText="1"/>
      <protection/>
    </xf>
    <xf numFmtId="0" fontId="7" fillId="33" borderId="26" xfId="42" applyFont="1" applyFill="1" applyBorder="1" applyAlignment="1">
      <alignment horizontal="center" vertical="center" wrapText="1"/>
      <protection/>
    </xf>
    <xf numFmtId="0" fontId="7" fillId="33" borderId="71" xfId="42" applyFont="1" applyFill="1" applyBorder="1" applyAlignment="1">
      <alignment horizontal="center" vertical="center" wrapText="1"/>
      <protection/>
    </xf>
    <xf numFmtId="0" fontId="7" fillId="33" borderId="29" xfId="42" applyFont="1" applyFill="1" applyBorder="1" applyAlignment="1">
      <alignment horizontal="center" vertical="center" wrapText="1"/>
      <protection/>
    </xf>
    <xf numFmtId="0" fontId="8" fillId="33" borderId="28" xfId="42" applyFont="1" applyFill="1" applyBorder="1" applyAlignment="1">
      <alignment horizontal="center" vertical="center" wrapText="1"/>
      <protection/>
    </xf>
    <xf numFmtId="0" fontId="8" fillId="33" borderId="25" xfId="42" applyFont="1" applyFill="1" applyBorder="1" applyAlignment="1">
      <alignment horizontal="center" vertical="center" wrapText="1"/>
      <protection/>
    </xf>
    <xf numFmtId="0" fontId="5" fillId="33" borderId="14" xfId="42" applyFont="1" applyFill="1" applyBorder="1" applyAlignment="1">
      <alignment horizontal="left" vertical="center" wrapText="1"/>
      <protection/>
    </xf>
    <xf numFmtId="0" fontId="12" fillId="33" borderId="72" xfId="42" applyFont="1" applyFill="1" applyBorder="1" applyAlignment="1">
      <alignment horizontal="center" vertical="center" wrapText="1"/>
      <protection/>
    </xf>
    <xf numFmtId="0" fontId="7" fillId="33" borderId="12" xfId="42" applyFont="1" applyFill="1" applyBorder="1" applyAlignment="1">
      <alignment horizontal="center" vertical="center" wrapText="1"/>
      <protection/>
    </xf>
    <xf numFmtId="0" fontId="12" fillId="33" borderId="12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0" fontId="8" fillId="33" borderId="13" xfId="42" applyFont="1" applyFill="1" applyBorder="1" applyAlignment="1">
      <alignment horizontal="center" vertical="center" wrapText="1"/>
      <protection/>
    </xf>
    <xf numFmtId="0" fontId="1" fillId="33" borderId="18" xfId="42" applyFont="1" applyFill="1" applyBorder="1" applyAlignment="1">
      <alignment horizontal="center" vertical="center" wrapText="1"/>
      <protection/>
    </xf>
    <xf numFmtId="0" fontId="1" fillId="33" borderId="17" xfId="42" applyFont="1" applyFill="1" applyBorder="1" applyAlignment="1">
      <alignment horizontal="left" vertical="top" wrapText="1"/>
      <protection/>
    </xf>
    <xf numFmtId="0" fontId="10" fillId="33" borderId="42" xfId="42" applyFont="1" applyFill="1" applyBorder="1" applyAlignment="1">
      <alignment horizontal="center" wrapText="1"/>
      <protection/>
    </xf>
    <xf numFmtId="0" fontId="10" fillId="33" borderId="57" xfId="42" applyFont="1" applyFill="1" applyBorder="1" applyAlignment="1">
      <alignment horizontal="center" wrapText="1"/>
      <protection/>
    </xf>
    <xf numFmtId="0" fontId="10" fillId="33" borderId="43" xfId="42" applyFont="1" applyFill="1" applyBorder="1" applyAlignment="1">
      <alignment horizontal="center" wrapText="1"/>
      <protection/>
    </xf>
    <xf numFmtId="0" fontId="10" fillId="33" borderId="50" xfId="42" applyFont="1" applyFill="1" applyBorder="1" applyAlignment="1">
      <alignment horizontal="center" wrapText="1"/>
      <protection/>
    </xf>
    <xf numFmtId="0" fontId="9" fillId="33" borderId="30" xfId="42" applyFont="1" applyFill="1" applyBorder="1" applyAlignment="1">
      <alignment horizontal="center" wrapText="1"/>
      <protection/>
    </xf>
    <xf numFmtId="0" fontId="9" fillId="33" borderId="31" xfId="42" applyFont="1" applyFill="1" applyBorder="1" applyAlignment="1">
      <alignment horizontal="center"/>
      <protection/>
    </xf>
    <xf numFmtId="0" fontId="1" fillId="33" borderId="30" xfId="42" applyFont="1" applyFill="1" applyBorder="1" applyAlignment="1">
      <alignment horizontal="left" vertical="top" wrapText="1"/>
      <protection/>
    </xf>
    <xf numFmtId="0" fontId="9" fillId="33" borderId="30" xfId="42" applyFont="1" applyFill="1" applyBorder="1" applyAlignment="1">
      <alignment horizontal="left" vertical="top" wrapText="1"/>
      <protection/>
    </xf>
    <xf numFmtId="0" fontId="1" fillId="33" borderId="17" xfId="42" applyFont="1" applyFill="1" applyBorder="1" applyAlignment="1">
      <alignment horizontal="left" vertical="center" wrapText="1"/>
      <protection/>
    </xf>
    <xf numFmtId="0" fontId="10" fillId="33" borderId="63" xfId="42" applyFont="1" applyFill="1" applyBorder="1" applyAlignment="1">
      <alignment horizontal="center" wrapText="1"/>
      <protection/>
    </xf>
    <xf numFmtId="0" fontId="10" fillId="33" borderId="40" xfId="42" applyFont="1" applyFill="1" applyBorder="1" applyAlignment="1">
      <alignment horizontal="center" wrapText="1"/>
      <protection/>
    </xf>
    <xf numFmtId="0" fontId="10" fillId="33" borderId="41" xfId="42" applyFont="1" applyFill="1" applyBorder="1" applyAlignment="1">
      <alignment horizontal="center" wrapText="1"/>
      <protection/>
    </xf>
    <xf numFmtId="0" fontId="10" fillId="33" borderId="66" xfId="42" applyFont="1" applyFill="1" applyBorder="1" applyAlignment="1">
      <alignment horizontal="center" wrapText="1"/>
      <protection/>
    </xf>
    <xf numFmtId="0" fontId="13" fillId="33" borderId="20" xfId="42" applyFont="1" applyFill="1" applyBorder="1" applyAlignment="1">
      <alignment horizontal="left" vertical="center" wrapText="1"/>
      <protection/>
    </xf>
    <xf numFmtId="0" fontId="5" fillId="33" borderId="14" xfId="42" applyFont="1" applyFill="1" applyBorder="1" applyAlignment="1">
      <alignment horizontal="right" wrapText="1"/>
      <protection/>
    </xf>
    <xf numFmtId="0" fontId="5" fillId="33" borderId="15" xfId="42" applyFont="1" applyFill="1" applyBorder="1" applyAlignment="1">
      <alignment horizontal="center" wrapText="1"/>
      <protection/>
    </xf>
    <xf numFmtId="1" fontId="5" fillId="33" borderId="15" xfId="42" applyNumberFormat="1" applyFont="1" applyFill="1" applyBorder="1" applyAlignment="1">
      <alignment horizontal="center" wrapText="1"/>
      <protection/>
    </xf>
    <xf numFmtId="0" fontId="13" fillId="33" borderId="32" xfId="42" applyFont="1" applyFill="1" applyBorder="1" applyAlignment="1">
      <alignment horizontal="left" vertical="top"/>
      <protection/>
    </xf>
    <xf numFmtId="0" fontId="13" fillId="33" borderId="14" xfId="42" applyFont="1" applyFill="1" applyBorder="1" applyAlignment="1">
      <alignment horizontal="center"/>
      <protection/>
    </xf>
    <xf numFmtId="0" fontId="13" fillId="33" borderId="12" xfId="42" applyFont="1" applyFill="1" applyBorder="1" applyAlignment="1">
      <alignment horizontal="center"/>
      <protection/>
    </xf>
    <xf numFmtId="0" fontId="13" fillId="33" borderId="12" xfId="42" applyFont="1" applyFill="1" applyBorder="1" applyAlignment="1">
      <alignment horizontal="center" vertical="center" wrapText="1"/>
      <protection/>
    </xf>
    <xf numFmtId="0" fontId="13" fillId="33" borderId="12" xfId="42" applyFont="1" applyFill="1" applyBorder="1" applyAlignment="1">
      <alignment horizontal="center" wrapText="1"/>
      <protection/>
    </xf>
    <xf numFmtId="0" fontId="13" fillId="33" borderId="13" xfId="42" applyFont="1" applyFill="1" applyBorder="1" applyAlignment="1">
      <alignment horizontal="center"/>
      <protection/>
    </xf>
    <xf numFmtId="0" fontId="1" fillId="33" borderId="28" xfId="42" applyFont="1" applyFill="1" applyBorder="1" applyAlignment="1">
      <alignment horizontal="left" vertical="top"/>
      <protection/>
    </xf>
    <xf numFmtId="0" fontId="1" fillId="33" borderId="15" xfId="42" applyFont="1" applyFill="1" applyBorder="1" applyAlignment="1">
      <alignment horizontal="center"/>
      <protection/>
    </xf>
    <xf numFmtId="0" fontId="1" fillId="33" borderId="12" xfId="42" applyFont="1" applyFill="1" applyBorder="1" applyAlignment="1">
      <alignment horizontal="center"/>
      <protection/>
    </xf>
    <xf numFmtId="0" fontId="1" fillId="33" borderId="15" xfId="42" applyFont="1" applyFill="1" applyBorder="1" applyAlignment="1">
      <alignment horizontal="center" vertical="center" wrapText="1"/>
      <protection/>
    </xf>
    <xf numFmtId="0" fontId="1" fillId="33" borderId="12" xfId="42" applyFont="1" applyFill="1" applyBorder="1" applyAlignment="1">
      <alignment horizontal="center" vertical="center" wrapText="1"/>
      <protection/>
    </xf>
    <xf numFmtId="0" fontId="1" fillId="33" borderId="15" xfId="42" applyFont="1" applyFill="1" applyBorder="1" applyAlignment="1">
      <alignment horizontal="center" wrapText="1"/>
      <protection/>
    </xf>
    <xf numFmtId="0" fontId="1" fillId="33" borderId="12" xfId="42" applyFont="1" applyFill="1" applyBorder="1" applyAlignment="1">
      <alignment horizontal="center" wrapText="1"/>
      <protection/>
    </xf>
    <xf numFmtId="0" fontId="13" fillId="33" borderId="15" xfId="42" applyFont="1" applyFill="1" applyBorder="1" applyAlignment="1">
      <alignment horizontal="center" wrapText="1"/>
      <protection/>
    </xf>
    <xf numFmtId="0" fontId="13" fillId="33" borderId="15" xfId="42" applyFont="1" applyFill="1" applyBorder="1" applyAlignment="1">
      <alignment horizontal="center"/>
      <protection/>
    </xf>
    <xf numFmtId="0" fontId="5" fillId="33" borderId="15" xfId="42" applyFont="1" applyFill="1" applyBorder="1" applyAlignment="1">
      <alignment wrapText="1"/>
      <protection/>
    </xf>
    <xf numFmtId="0" fontId="5" fillId="33" borderId="15" xfId="42" applyFont="1" applyFill="1" applyBorder="1" applyAlignment="1">
      <alignment horizontal="center" vertical="top" wrapText="1"/>
      <protection/>
    </xf>
    <xf numFmtId="0" fontId="9" fillId="33" borderId="15" xfId="42" applyFont="1" applyFill="1" applyBorder="1" applyAlignment="1">
      <alignment horizontal="center" vertical="top" wrapText="1"/>
      <protection/>
    </xf>
    <xf numFmtId="0" fontId="13" fillId="33" borderId="0" xfId="42" applyFont="1" applyFill="1" applyBorder="1" applyAlignment="1">
      <alignment wrapText="1"/>
      <protection/>
    </xf>
    <xf numFmtId="0" fontId="5" fillId="33" borderId="14" xfId="42" applyFont="1" applyFill="1" applyBorder="1" applyAlignment="1">
      <alignment wrapText="1"/>
      <protection/>
    </xf>
    <xf numFmtId="0" fontId="4" fillId="33" borderId="14" xfId="42" applyFont="1" applyFill="1" applyBorder="1" applyAlignment="1">
      <alignment horizontal="left" vertical="top" wrapText="1"/>
      <protection/>
    </xf>
    <xf numFmtId="0" fontId="4" fillId="33" borderId="12" xfId="42" applyFont="1" applyFill="1" applyBorder="1" applyAlignment="1">
      <alignment horizontal="left" vertical="top" wrapText="1"/>
      <protection/>
    </xf>
    <xf numFmtId="0" fontId="9" fillId="33" borderId="12" xfId="42" applyFont="1" applyFill="1" applyBorder="1" applyAlignment="1">
      <alignment horizontal="center" vertical="top" wrapText="1"/>
      <protection/>
    </xf>
    <xf numFmtId="0" fontId="10" fillId="33" borderId="12" xfId="42" applyFont="1" applyFill="1" applyBorder="1" applyAlignment="1">
      <alignment horizontal="left" vertical="top" wrapText="1"/>
      <protection/>
    </xf>
    <xf numFmtId="0" fontId="10" fillId="33" borderId="12" xfId="42" applyFont="1" applyFill="1" applyBorder="1" applyAlignment="1">
      <alignment horizontal="center" vertical="top" wrapText="1"/>
      <protection/>
    </xf>
    <xf numFmtId="0" fontId="10" fillId="33" borderId="13" xfId="42" applyFont="1" applyFill="1" applyBorder="1" applyAlignment="1">
      <alignment horizontal="left" vertical="top" wrapText="1"/>
      <protection/>
    </xf>
    <xf numFmtId="0" fontId="1" fillId="33" borderId="0" xfId="42" applyFont="1" applyFill="1" applyBorder="1" applyAlignment="1">
      <alignment wrapText="1"/>
      <protection/>
    </xf>
    <xf numFmtId="0" fontId="4" fillId="33" borderId="15" xfId="42" applyFont="1" applyFill="1" applyBorder="1" applyAlignment="1">
      <alignment wrapText="1"/>
      <protection/>
    </xf>
    <xf numFmtId="0" fontId="4" fillId="33" borderId="16" xfId="42" applyFont="1" applyFill="1" applyBorder="1" applyAlignment="1">
      <alignment horizontal="center" vertical="top" wrapText="1"/>
      <protection/>
    </xf>
    <xf numFmtId="0" fontId="4" fillId="33" borderId="16" xfId="42" applyFont="1" applyFill="1" applyBorder="1" applyAlignment="1">
      <alignment horizontal="left" vertical="top" wrapText="1"/>
      <protection/>
    </xf>
    <xf numFmtId="0" fontId="9" fillId="33" borderId="16" xfId="42" applyFont="1" applyFill="1" applyBorder="1" applyAlignment="1">
      <alignment horizontal="center" vertical="top" wrapText="1"/>
      <protection/>
    </xf>
    <xf numFmtId="0" fontId="10" fillId="33" borderId="16" xfId="42" applyFont="1" applyFill="1" applyBorder="1" applyAlignment="1">
      <alignment horizontal="center" vertical="top" wrapText="1"/>
      <protection/>
    </xf>
    <xf numFmtId="0" fontId="10" fillId="33" borderId="16" xfId="42" applyFont="1" applyFill="1" applyBorder="1" applyAlignment="1">
      <alignment horizontal="left" vertical="top" wrapText="1"/>
      <protection/>
    </xf>
    <xf numFmtId="0" fontId="10" fillId="33" borderId="54" xfId="42" applyFont="1" applyFill="1" applyBorder="1" applyAlignment="1">
      <alignment horizontal="left" vertical="top" wrapText="1"/>
      <protection/>
    </xf>
    <xf numFmtId="0" fontId="10" fillId="33" borderId="52" xfId="42" applyFont="1" applyFill="1" applyBorder="1" applyAlignment="1">
      <alignment horizontal="center" vertical="top" wrapText="1"/>
      <protection/>
    </xf>
    <xf numFmtId="0" fontId="10" fillId="33" borderId="53" xfId="42" applyFont="1" applyFill="1" applyBorder="1" applyAlignment="1">
      <alignment horizontal="left" vertical="top" wrapText="1"/>
      <protection/>
    </xf>
    <xf numFmtId="0" fontId="10" fillId="33" borderId="53" xfId="42" applyFont="1" applyFill="1" applyBorder="1" applyAlignment="1">
      <alignment horizontal="center" vertical="top" wrapText="1"/>
      <protection/>
    </xf>
    <xf numFmtId="0" fontId="10" fillId="33" borderId="56" xfId="42" applyFont="1" applyFill="1" applyBorder="1" applyAlignment="1">
      <alignment horizontal="left" vertical="top" wrapText="1"/>
      <protection/>
    </xf>
    <xf numFmtId="0" fontId="9" fillId="33" borderId="16" xfId="42" applyFont="1" applyFill="1" applyBorder="1" applyAlignment="1">
      <alignment horizontal="left" vertical="top" wrapText="1"/>
      <protection/>
    </xf>
    <xf numFmtId="0" fontId="0" fillId="33" borderId="0" xfId="42" applyFont="1" applyFill="1" applyBorder="1" applyAlignment="1">
      <alignment wrapText="1"/>
      <protection/>
    </xf>
    <xf numFmtId="0" fontId="0" fillId="33" borderId="0" xfId="42" applyFont="1" applyFill="1" applyBorder="1" applyAlignment="1">
      <alignment horizontal="center" wrapText="1"/>
      <protection/>
    </xf>
    <xf numFmtId="0" fontId="0" fillId="33" borderId="0" xfId="42" applyFont="1" applyFill="1" applyBorder="1" applyAlignment="1">
      <alignment horizontal="right" wrapText="1"/>
      <protection/>
    </xf>
    <xf numFmtId="0" fontId="0" fillId="33" borderId="0" xfId="42" applyFont="1" applyFill="1" applyAlignment="1">
      <alignment wrapText="1"/>
      <protection/>
    </xf>
    <xf numFmtId="0" fontId="0" fillId="33" borderId="0" xfId="42" applyFont="1" applyFill="1" applyAlignment="1">
      <alignment horizontal="center" wrapText="1"/>
      <protection/>
    </xf>
    <xf numFmtId="0" fontId="13" fillId="33" borderId="37" xfId="42" applyFont="1" applyFill="1" applyBorder="1" applyAlignment="1">
      <alignment horizontal="center" vertical="center" wrapText="1"/>
      <protection/>
    </xf>
    <xf numFmtId="0" fontId="13" fillId="33" borderId="54" xfId="42" applyFont="1" applyFill="1" applyBorder="1" applyAlignment="1">
      <alignment horizontal="center" vertical="center" wrapText="1"/>
      <protection/>
    </xf>
    <xf numFmtId="0" fontId="1" fillId="33" borderId="54" xfId="42" applyFont="1" applyFill="1" applyBorder="1" applyAlignment="1">
      <alignment horizontal="center" wrapText="1"/>
      <protection/>
    </xf>
    <xf numFmtId="0" fontId="1" fillId="33" borderId="25" xfId="42" applyFont="1" applyFill="1" applyBorder="1" applyAlignment="1">
      <alignment wrapText="1"/>
      <protection/>
    </xf>
    <xf numFmtId="0" fontId="1" fillId="33" borderId="20" xfId="42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10" fillId="33" borderId="0" xfId="0" applyFont="1" applyFill="1" applyAlignment="1">
      <alignment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12" fillId="33" borderId="7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top" wrapText="1"/>
    </xf>
    <xf numFmtId="0" fontId="10" fillId="33" borderId="42" xfId="0" applyFont="1" applyFill="1" applyBorder="1" applyAlignment="1">
      <alignment horizontal="center" wrapText="1"/>
    </xf>
    <xf numFmtId="0" fontId="10" fillId="33" borderId="57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 wrapText="1"/>
    </xf>
    <xf numFmtId="0" fontId="10" fillId="33" borderId="50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left" vertical="top" wrapText="1"/>
    </xf>
    <xf numFmtId="0" fontId="9" fillId="33" borderId="30" xfId="0" applyFont="1" applyFill="1" applyBorder="1" applyAlignment="1">
      <alignment horizontal="left" vertical="top" wrapText="1"/>
    </xf>
    <xf numFmtId="0" fontId="10" fillId="33" borderId="57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0" fillId="33" borderId="63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66" xfId="0" applyFont="1" applyFill="1" applyBorder="1" applyAlignment="1">
      <alignment horizont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center" wrapText="1"/>
    </xf>
    <xf numFmtId="1" fontId="5" fillId="33" borderId="15" xfId="0" applyNumberFormat="1" applyFont="1" applyFill="1" applyBorder="1" applyAlignment="1">
      <alignment horizontal="center" wrapText="1"/>
    </xf>
    <xf numFmtId="0" fontId="13" fillId="33" borderId="32" xfId="0" applyFont="1" applyFill="1" applyBorder="1" applyAlignment="1">
      <alignment horizontal="left" vertical="top"/>
    </xf>
    <xf numFmtId="0" fontId="13" fillId="33" borderId="14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left" vertical="top"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54" xfId="0" applyFont="1" applyFill="1" applyBorder="1" applyAlignment="1">
      <alignment horizontal="left" vertical="top" wrapText="1"/>
    </xf>
    <xf numFmtId="0" fontId="10" fillId="33" borderId="52" xfId="0" applyFont="1" applyFill="1" applyBorder="1" applyAlignment="1">
      <alignment horizontal="center" vertical="top" wrapText="1"/>
    </xf>
    <xf numFmtId="0" fontId="10" fillId="33" borderId="53" xfId="0" applyFont="1" applyFill="1" applyBorder="1" applyAlignment="1">
      <alignment horizontal="left" vertical="top" wrapText="1"/>
    </xf>
    <xf numFmtId="0" fontId="10" fillId="33" borderId="53" xfId="0" applyFont="1" applyFill="1" applyBorder="1" applyAlignment="1">
      <alignment horizontal="center" vertical="top" wrapText="1"/>
    </xf>
    <xf numFmtId="0" fontId="10" fillId="33" borderId="5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right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9" fillId="33" borderId="18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10" fillId="33" borderId="68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45" xfId="0" applyFont="1" applyFill="1" applyBorder="1" applyAlignment="1">
      <alignment horizont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wrapText="1"/>
    </xf>
    <xf numFmtId="0" fontId="13" fillId="33" borderId="67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wrapText="1"/>
    </xf>
    <xf numFmtId="0" fontId="1" fillId="33" borderId="54" xfId="0" applyFont="1" applyFill="1" applyBorder="1" applyAlignment="1">
      <alignment horizontal="center" wrapText="1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/>
    </xf>
    <xf numFmtId="0" fontId="5" fillId="19" borderId="37" xfId="0" applyFont="1" applyFill="1" applyBorder="1" applyAlignment="1">
      <alignment horizontal="right" wrapText="1"/>
    </xf>
    <xf numFmtId="0" fontId="9" fillId="19" borderId="25" xfId="0" applyFont="1" applyFill="1" applyBorder="1" applyAlignment="1">
      <alignment horizontal="center" wrapText="1"/>
    </xf>
    <xf numFmtId="1" fontId="5" fillId="19" borderId="2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1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3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33" borderId="73" xfId="0" applyFont="1" applyFill="1" applyBorder="1" applyAlignment="1">
      <alignment horizontal="center" vertical="center" wrapText="1"/>
    </xf>
    <xf numFmtId="0" fontId="16" fillId="33" borderId="67" xfId="0" applyFont="1" applyFill="1" applyBorder="1" applyAlignment="1">
      <alignment horizontal="center" vertical="center" wrapText="1"/>
    </xf>
    <xf numFmtId="0" fontId="16" fillId="35" borderId="74" xfId="0" applyFont="1" applyFill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68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33" borderId="21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5" borderId="63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3" fillId="33" borderId="39" xfId="0" applyFont="1" applyFill="1" applyBorder="1" applyAlignment="1">
      <alignment wrapText="1"/>
    </xf>
    <xf numFmtId="0" fontId="9" fillId="33" borderId="38" xfId="0" applyFont="1" applyFill="1" applyBorder="1" applyAlignment="1">
      <alignment horizontal="center" vertical="center" wrapText="1"/>
    </xf>
    <xf numFmtId="0" fontId="9" fillId="35" borderId="63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wrapText="1"/>
    </xf>
    <xf numFmtId="1" fontId="9" fillId="36" borderId="63" xfId="0" applyNumberFormat="1" applyFont="1" applyFill="1" applyBorder="1" applyAlignment="1">
      <alignment horizontal="center" vertical="center" wrapText="1"/>
    </xf>
    <xf numFmtId="1" fontId="9" fillId="36" borderId="41" xfId="0" applyNumberFormat="1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33" borderId="38" xfId="0" applyFont="1" applyFill="1" applyBorder="1" applyAlignment="1">
      <alignment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36" borderId="63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13" fillId="19" borderId="14" xfId="0" applyFont="1" applyFill="1" applyBorder="1" applyAlignment="1">
      <alignment horizontal="left" wrapText="1"/>
    </xf>
    <xf numFmtId="0" fontId="13" fillId="19" borderId="15" xfId="0" applyFont="1" applyFill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1" fontId="9" fillId="19" borderId="13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3" fillId="0" borderId="38" xfId="0" applyFont="1" applyFill="1" applyBorder="1" applyAlignment="1">
      <alignment/>
    </xf>
    <xf numFmtId="0" fontId="64" fillId="0" borderId="1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12" borderId="0" xfId="0" applyFont="1" applyFill="1" applyAlignment="1">
      <alignment wrapText="1"/>
    </xf>
    <xf numFmtId="0" fontId="13" fillId="0" borderId="17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33" borderId="20" xfId="0" applyFont="1" applyFill="1" applyBorder="1" applyAlignment="1">
      <alignment horizontal="center" vertical="center"/>
    </xf>
    <xf numFmtId="0" fontId="65" fillId="33" borderId="76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65" fillId="0" borderId="7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3" fillId="19" borderId="76" xfId="0" applyFont="1" applyFill="1" applyBorder="1" applyAlignment="1">
      <alignment horizontal="right"/>
    </xf>
    <xf numFmtId="0" fontId="13" fillId="19" borderId="20" xfId="0" applyFont="1" applyFill="1" applyBorder="1" applyAlignment="1">
      <alignment horizontal="center" vertical="center"/>
    </xf>
    <xf numFmtId="0" fontId="9" fillId="19" borderId="76" xfId="0" applyFont="1" applyFill="1" applyBorder="1" applyAlignment="1">
      <alignment horizontal="center" vertical="center" wrapText="1"/>
    </xf>
    <xf numFmtId="0" fontId="9" fillId="19" borderId="64" xfId="0" applyFont="1" applyFill="1" applyBorder="1" applyAlignment="1">
      <alignment horizontal="center" vertical="center" wrapText="1"/>
    </xf>
    <xf numFmtId="0" fontId="9" fillId="19" borderId="65" xfId="0" applyFont="1" applyFill="1" applyBorder="1" applyAlignment="1">
      <alignment horizontal="center" vertical="center" wrapText="1"/>
    </xf>
    <xf numFmtId="0" fontId="9" fillId="19" borderId="58" xfId="0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 wrapText="1"/>
    </xf>
    <xf numFmtId="0" fontId="9" fillId="19" borderId="23" xfId="0" applyFont="1" applyFill="1" applyBorder="1" applyAlignment="1">
      <alignment horizontal="center" vertical="center" wrapText="1"/>
    </xf>
    <xf numFmtId="0" fontId="9" fillId="19" borderId="20" xfId="0" applyFont="1" applyFill="1" applyBorder="1" applyAlignment="1">
      <alignment horizontal="center" vertical="center" wrapText="1"/>
    </xf>
    <xf numFmtId="0" fontId="9" fillId="19" borderId="59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wrapText="1"/>
    </xf>
    <xf numFmtId="0" fontId="13" fillId="19" borderId="76" xfId="0" applyFont="1" applyFill="1" applyBorder="1" applyAlignment="1">
      <alignment horizontal="left"/>
    </xf>
    <xf numFmtId="1" fontId="9" fillId="19" borderId="65" xfId="0" applyNumberFormat="1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wrapText="1"/>
    </xf>
    <xf numFmtId="0" fontId="9" fillId="33" borderId="76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13" fillId="19" borderId="16" xfId="0" applyFont="1" applyFill="1" applyBorder="1" applyAlignment="1">
      <alignment wrapText="1"/>
    </xf>
    <xf numFmtId="0" fontId="13" fillId="19" borderId="16" xfId="0" applyFont="1" applyFill="1" applyBorder="1" applyAlignment="1">
      <alignment horizontal="center" vertical="center" wrapText="1"/>
    </xf>
    <xf numFmtId="0" fontId="9" fillId="19" borderId="37" xfId="0" applyFont="1" applyFill="1" applyBorder="1" applyAlignment="1">
      <alignment horizontal="center" vertical="center" wrapText="1"/>
    </xf>
    <xf numFmtId="0" fontId="5" fillId="19" borderId="5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33" borderId="38" xfId="0" applyFont="1" applyFill="1" applyBorder="1" applyAlignment="1">
      <alignment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3" fillId="33" borderId="77" xfId="0" applyFont="1" applyFill="1" applyBorder="1" applyAlignment="1">
      <alignment wrapText="1"/>
    </xf>
    <xf numFmtId="0" fontId="1" fillId="33" borderId="66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left" wrapText="1"/>
    </xf>
    <xf numFmtId="0" fontId="1" fillId="33" borderId="5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7" fillId="33" borderId="62" xfId="0" applyFont="1" applyFill="1" applyBorder="1" applyAlignment="1">
      <alignment vertical="center"/>
    </xf>
    <xf numFmtId="0" fontId="7" fillId="33" borderId="78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8" fillId="33" borderId="67" xfId="0" applyFont="1" applyFill="1" applyBorder="1" applyAlignment="1">
      <alignment vertical="center" wrapText="1"/>
    </xf>
    <xf numFmtId="0" fontId="8" fillId="33" borderId="68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vertical="center" wrapText="1"/>
    </xf>
    <xf numFmtId="0" fontId="4" fillId="33" borderId="39" xfId="0" applyFont="1" applyFill="1" applyBorder="1" applyAlignment="1">
      <alignment vertical="center" wrapText="1"/>
    </xf>
    <xf numFmtId="0" fontId="10" fillId="7" borderId="31" xfId="0" applyFont="1" applyFill="1" applyBorder="1" applyAlignment="1">
      <alignment horizontal="center" wrapText="1"/>
    </xf>
    <xf numFmtId="0" fontId="10" fillId="7" borderId="78" xfId="0" applyFont="1" applyFill="1" applyBorder="1" applyAlignment="1">
      <alignment horizont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wrapText="1"/>
    </xf>
    <xf numFmtId="0" fontId="10" fillId="33" borderId="48" xfId="0" applyFont="1" applyFill="1" applyBorder="1" applyAlignment="1">
      <alignment horizontal="center" wrapText="1"/>
    </xf>
    <xf numFmtId="0" fontId="10" fillId="33" borderId="49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9" fillId="7" borderId="3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vertical="center" wrapText="1"/>
    </xf>
    <xf numFmtId="0" fontId="10" fillId="7" borderId="24" xfId="0" applyFont="1" applyFill="1" applyBorder="1" applyAlignment="1">
      <alignment horizontal="center" wrapText="1"/>
    </xf>
    <xf numFmtId="0" fontId="10" fillId="7" borderId="73" xfId="0" applyFont="1" applyFill="1" applyBorder="1" applyAlignment="1">
      <alignment horizont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75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79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 vertical="top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7" borderId="29" xfId="0" applyFont="1" applyFill="1" applyBorder="1" applyAlignment="1">
      <alignment wrapText="1"/>
    </xf>
    <xf numFmtId="0" fontId="4" fillId="33" borderId="17" xfId="0" applyFont="1" applyFill="1" applyBorder="1" applyAlignment="1">
      <alignment horizontal="left" wrapText="1"/>
    </xf>
    <xf numFmtId="1" fontId="10" fillId="33" borderId="24" xfId="0" applyNumberFormat="1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7" borderId="3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 vertical="top" wrapText="1"/>
    </xf>
    <xf numFmtId="0" fontId="10" fillId="7" borderId="17" xfId="0" applyFont="1" applyFill="1" applyBorder="1" applyAlignment="1">
      <alignment horizontal="center" wrapText="1"/>
    </xf>
    <xf numFmtId="0" fontId="9" fillId="7" borderId="2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33" borderId="41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1" fontId="10" fillId="33" borderId="41" xfId="0" applyNumberFormat="1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/>
    </xf>
    <xf numFmtId="0" fontId="10" fillId="33" borderId="0" xfId="0" applyFont="1" applyFill="1" applyBorder="1" applyAlignment="1">
      <alignment wrapText="1"/>
    </xf>
    <xf numFmtId="0" fontId="4" fillId="33" borderId="41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left" vertical="center" wrapText="1"/>
    </xf>
    <xf numFmtId="0" fontId="1" fillId="7" borderId="41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5" fillId="19" borderId="15" xfId="0" applyFont="1" applyFill="1" applyBorder="1" applyAlignment="1">
      <alignment wrapText="1"/>
    </xf>
    <xf numFmtId="0" fontId="5" fillId="19" borderId="18" xfId="0" applyFont="1" applyFill="1" applyBorder="1" applyAlignment="1">
      <alignment horizontal="left" vertical="top" wrapText="1"/>
    </xf>
    <xf numFmtId="1" fontId="9" fillId="19" borderId="18" xfId="0" applyNumberFormat="1" applyFont="1" applyFill="1" applyBorder="1" applyAlignment="1">
      <alignment horizontal="left" vertical="top" wrapText="1"/>
    </xf>
    <xf numFmtId="0" fontId="9" fillId="19" borderId="18" xfId="0" applyFont="1" applyFill="1" applyBorder="1" applyAlignment="1">
      <alignment horizontal="left" vertical="top" wrapText="1"/>
    </xf>
    <xf numFmtId="0" fontId="9" fillId="19" borderId="67" xfId="0" applyFont="1" applyFill="1" applyBorder="1" applyAlignment="1">
      <alignment horizontal="left" vertical="top" wrapText="1"/>
    </xf>
    <xf numFmtId="0" fontId="9" fillId="19" borderId="16" xfId="0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vertical="top" wrapText="1"/>
    </xf>
    <xf numFmtId="0" fontId="9" fillId="19" borderId="6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7" fillId="33" borderId="8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0" fillId="0" borderId="17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/>
    </xf>
    <xf numFmtId="0" fontId="10" fillId="6" borderId="59" xfId="0" applyFont="1" applyFill="1" applyBorder="1" applyAlignment="1">
      <alignment horizontal="center" wrapText="1"/>
    </xf>
    <xf numFmtId="1" fontId="10" fillId="10" borderId="17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 wrapText="1"/>
    </xf>
    <xf numFmtId="0" fontId="10" fillId="6" borderId="6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center" wrapText="1"/>
    </xf>
    <xf numFmtId="0" fontId="10" fillId="12" borderId="34" xfId="0" applyFont="1" applyFill="1" applyBorder="1" applyAlignment="1">
      <alignment horizontal="center" vertical="top" wrapText="1"/>
    </xf>
    <xf numFmtId="0" fontId="10" fillId="12" borderId="17" xfId="0" applyFont="1" applyFill="1" applyBorder="1" applyAlignment="1">
      <alignment horizontal="center" vertical="top" wrapText="1"/>
    </xf>
    <xf numFmtId="0" fontId="62" fillId="12" borderId="17" xfId="0" applyFont="1" applyFill="1" applyBorder="1" applyAlignment="1">
      <alignment horizontal="center" vertical="top" wrapText="1"/>
    </xf>
    <xf numFmtId="1" fontId="10" fillId="27" borderId="17" xfId="0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6" borderId="17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left" vertical="center" wrapText="1"/>
    </xf>
    <xf numFmtId="0" fontId="10" fillId="12" borderId="35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0" fillId="12" borderId="5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0" fillId="12" borderId="68" xfId="0" applyFont="1" applyFill="1" applyBorder="1" applyAlignment="1">
      <alignment horizontal="center" vertical="top"/>
    </xf>
    <xf numFmtId="0" fontId="10" fillId="0" borderId="41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/>
    </xf>
    <xf numFmtId="0" fontId="10" fillId="12" borderId="36" xfId="0" applyFont="1" applyFill="1" applyBorder="1" applyAlignment="1">
      <alignment horizontal="center" wrapText="1"/>
    </xf>
    <xf numFmtId="1" fontId="62" fillId="0" borderId="20" xfId="0" applyNumberFormat="1" applyFont="1" applyFill="1" applyBorder="1" applyAlignment="1">
      <alignment horizontal="center" vertical="center" wrapText="1"/>
    </xf>
    <xf numFmtId="1" fontId="10" fillId="33" borderId="20" xfId="0" applyNumberFormat="1" applyFont="1" applyFill="1" applyBorder="1" applyAlignment="1">
      <alignment horizontal="center" vertical="center" wrapText="1"/>
    </xf>
    <xf numFmtId="0" fontId="10" fillId="27" borderId="2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77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 wrapText="1"/>
    </xf>
    <xf numFmtId="0" fontId="9" fillId="0" borderId="76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5" fillId="19" borderId="14" xfId="0" applyFont="1" applyFill="1" applyBorder="1" applyAlignment="1">
      <alignment horizontal="right" wrapText="1"/>
    </xf>
    <xf numFmtId="0" fontId="5" fillId="19" borderId="15" xfId="0" applyFont="1" applyFill="1" applyBorder="1" applyAlignment="1">
      <alignment horizontal="center" wrapText="1"/>
    </xf>
    <xf numFmtId="1" fontId="5" fillId="19" borderId="15" xfId="0" applyNumberFormat="1" applyFont="1" applyFill="1" applyBorder="1" applyAlignment="1">
      <alignment horizontal="center" wrapText="1"/>
    </xf>
    <xf numFmtId="0" fontId="9" fillId="19" borderId="13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12" borderId="24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center" vertical="center"/>
    </xf>
    <xf numFmtId="0" fontId="62" fillId="12" borderId="17" xfId="0" applyFont="1" applyFill="1" applyBorder="1" applyAlignment="1">
      <alignment horizontal="center" vertical="center" wrapText="1"/>
    </xf>
    <xf numFmtId="0" fontId="10" fillId="27" borderId="1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69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62" fillId="12" borderId="20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top" wrapText="1"/>
    </xf>
    <xf numFmtId="0" fontId="9" fillId="19" borderId="16" xfId="0" applyFont="1" applyFill="1" applyBorder="1" applyAlignment="1">
      <alignment horizontal="center" vertical="top" wrapText="1"/>
    </xf>
    <xf numFmtId="0" fontId="10" fillId="19" borderId="16" xfId="0" applyFont="1" applyFill="1" applyBorder="1" applyAlignment="1">
      <alignment horizontal="left" vertical="top" wrapText="1"/>
    </xf>
    <xf numFmtId="0" fontId="10" fillId="19" borderId="54" xfId="0" applyFont="1" applyFill="1" applyBorder="1" applyAlignment="1">
      <alignment horizontal="left" vertical="top" wrapText="1"/>
    </xf>
    <xf numFmtId="0" fontId="10" fillId="19" borderId="52" xfId="0" applyFont="1" applyFill="1" applyBorder="1" applyAlignment="1">
      <alignment horizontal="center" vertical="top" wrapText="1"/>
    </xf>
    <xf numFmtId="0" fontId="10" fillId="19" borderId="53" xfId="0" applyFont="1" applyFill="1" applyBorder="1" applyAlignment="1">
      <alignment horizontal="left" vertical="top" wrapText="1"/>
    </xf>
    <xf numFmtId="0" fontId="10" fillId="19" borderId="53" xfId="0" applyFont="1" applyFill="1" applyBorder="1" applyAlignment="1">
      <alignment horizontal="center" vertical="top" wrapText="1"/>
    </xf>
    <xf numFmtId="0" fontId="10" fillId="19" borderId="56" xfId="0" applyFont="1" applyFill="1" applyBorder="1" applyAlignment="1">
      <alignment horizontal="left" vertical="top" wrapText="1"/>
    </xf>
    <xf numFmtId="0" fontId="9" fillId="19" borderId="54" xfId="0" applyFont="1" applyFill="1" applyBorder="1" applyAlignment="1">
      <alignment horizontal="center" vertical="top" wrapText="1"/>
    </xf>
    <xf numFmtId="0" fontId="9" fillId="19" borderId="55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left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1" fontId="10" fillId="36" borderId="63" xfId="0" applyNumberFormat="1" applyFont="1" applyFill="1" applyBorder="1" applyAlignment="1">
      <alignment horizontal="center" vertical="center" wrapText="1"/>
    </xf>
    <xf numFmtId="1" fontId="10" fillId="36" borderId="4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81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0" fontId="4" fillId="33" borderId="68" xfId="0" applyFont="1" applyFill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33" borderId="38" xfId="0" applyFont="1" applyFill="1" applyBorder="1" applyAlignment="1">
      <alignment wrapText="1"/>
    </xf>
    <xf numFmtId="0" fontId="69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wrapText="1"/>
    </xf>
    <xf numFmtId="0" fontId="4" fillId="33" borderId="67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3" fillId="19" borderId="14" xfId="0" applyFont="1" applyFill="1" applyBorder="1" applyAlignment="1">
      <alignment horizontal="center" wrapText="1"/>
    </xf>
    <xf numFmtId="0" fontId="5" fillId="19" borderId="13" xfId="0" applyFont="1" applyFill="1" applyBorder="1" applyAlignment="1">
      <alignment horizontal="center" wrapText="1"/>
    </xf>
    <xf numFmtId="0" fontId="5" fillId="19" borderId="13" xfId="0" applyFont="1" applyFill="1" applyBorder="1" applyAlignment="1">
      <alignment horizontal="right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wrapText="1"/>
    </xf>
    <xf numFmtId="0" fontId="69" fillId="0" borderId="0" xfId="0" applyFont="1" applyFill="1" applyAlignment="1">
      <alignment wrapText="1"/>
    </xf>
    <xf numFmtId="0" fontId="5" fillId="0" borderId="38" xfId="0" applyFont="1" applyFill="1" applyBorder="1" applyAlignment="1">
      <alignment/>
    </xf>
    <xf numFmtId="0" fontId="70" fillId="0" borderId="17" xfId="0" applyFont="1" applyFill="1" applyBorder="1" applyAlignment="1">
      <alignment horizontal="center"/>
    </xf>
    <xf numFmtId="0" fontId="70" fillId="0" borderId="46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62" fillId="0" borderId="0" xfId="0" applyFont="1" applyFill="1" applyAlignment="1">
      <alignment wrapText="1"/>
    </xf>
    <xf numFmtId="0" fontId="4" fillId="0" borderId="38" xfId="0" applyFont="1" applyFill="1" applyBorder="1" applyAlignment="1">
      <alignment/>
    </xf>
    <xf numFmtId="0" fontId="5" fillId="0" borderId="63" xfId="0" applyFont="1" applyFill="1" applyBorder="1" applyAlignment="1">
      <alignment horizontal="center"/>
    </xf>
    <xf numFmtId="0" fontId="69" fillId="0" borderId="7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wrapText="1"/>
    </xf>
    <xf numFmtId="0" fontId="4" fillId="33" borderId="76" xfId="0" applyFont="1" applyFill="1" applyBorder="1" applyAlignment="1">
      <alignment/>
    </xf>
    <xf numFmtId="0" fontId="69" fillId="33" borderId="20" xfId="0" applyFont="1" applyFill="1" applyBorder="1" applyAlignment="1">
      <alignment horizontal="center"/>
    </xf>
    <xf numFmtId="0" fontId="69" fillId="33" borderId="64" xfId="0" applyFont="1" applyFill="1" applyBorder="1" applyAlignment="1">
      <alignment horizontal="center"/>
    </xf>
    <xf numFmtId="0" fontId="69" fillId="33" borderId="21" xfId="0" applyFont="1" applyFill="1" applyBorder="1" applyAlignment="1">
      <alignment horizontal="center" vertical="center" wrapText="1"/>
    </xf>
    <xf numFmtId="0" fontId="69" fillId="33" borderId="64" xfId="0" applyFont="1" applyFill="1" applyBorder="1" applyAlignment="1">
      <alignment horizontal="center" vertical="center" wrapText="1"/>
    </xf>
    <xf numFmtId="0" fontId="69" fillId="33" borderId="65" xfId="0" applyFont="1" applyFill="1" applyBorder="1" applyAlignment="1">
      <alignment horizontal="center" vertical="center" wrapText="1"/>
    </xf>
    <xf numFmtId="0" fontId="69" fillId="33" borderId="58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4" fillId="33" borderId="64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65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76" xfId="0" applyFont="1" applyFill="1" applyBorder="1" applyAlignment="1">
      <alignment wrapText="1"/>
    </xf>
    <xf numFmtId="0" fontId="9" fillId="19" borderId="15" xfId="0" applyFont="1" applyFill="1" applyBorder="1" applyAlignment="1">
      <alignment horizontal="center" wrapText="1"/>
    </xf>
    <xf numFmtId="0" fontId="5" fillId="19" borderId="82" xfId="0" applyFont="1" applyFill="1" applyBorder="1" applyAlignment="1">
      <alignment horizontal="center" wrapText="1"/>
    </xf>
    <xf numFmtId="0" fontId="5" fillId="19" borderId="16" xfId="0" applyFont="1" applyFill="1" applyBorder="1" applyAlignment="1">
      <alignment wrapText="1"/>
    </xf>
    <xf numFmtId="0" fontId="9" fillId="19" borderId="16" xfId="0" applyFont="1" applyFill="1" applyBorder="1" applyAlignment="1">
      <alignment horizontal="center" wrapText="1"/>
    </xf>
    <xf numFmtId="0" fontId="5" fillId="19" borderId="37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center" wrapText="1"/>
    </xf>
    <xf numFmtId="0" fontId="5" fillId="33" borderId="52" xfId="0" applyFont="1" applyFill="1" applyBorder="1" applyAlignment="1">
      <alignment horizontal="center" wrapText="1"/>
    </xf>
    <xf numFmtId="0" fontId="5" fillId="33" borderId="5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wrapText="1"/>
    </xf>
    <xf numFmtId="0" fontId="5" fillId="33" borderId="16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 wrapText="1"/>
    </xf>
    <xf numFmtId="0" fontId="5" fillId="19" borderId="52" xfId="0" applyFont="1" applyFill="1" applyBorder="1" applyAlignment="1">
      <alignment horizontal="center" wrapText="1"/>
    </xf>
    <xf numFmtId="0" fontId="5" fillId="19" borderId="54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67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3" fillId="19" borderId="14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64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wrapText="1"/>
    </xf>
    <xf numFmtId="0" fontId="10" fillId="0" borderId="5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7" fillId="0" borderId="6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7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2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2" fillId="0" borderId="25" xfId="42" applyFont="1" applyBorder="1" applyAlignment="1">
      <alignment horizontal="center" vertical="center" wrapText="1"/>
      <protection/>
    </xf>
    <xf numFmtId="0" fontId="12" fillId="0" borderId="18" xfId="42" applyFont="1" applyBorder="1" applyAlignment="1">
      <alignment horizontal="center" vertical="center" wrapText="1"/>
      <protection/>
    </xf>
    <xf numFmtId="0" fontId="12" fillId="0" borderId="16" xfId="42" applyFont="1" applyBorder="1" applyAlignment="1">
      <alignment horizontal="center" vertical="center" wrapText="1"/>
      <protection/>
    </xf>
    <xf numFmtId="0" fontId="4" fillId="33" borderId="0" xfId="42" applyFont="1" applyFill="1" applyAlignment="1">
      <alignment horizontal="left" wrapText="1"/>
      <protection/>
    </xf>
    <xf numFmtId="0" fontId="5" fillId="0" borderId="0" xfId="42" applyFont="1" applyAlignment="1">
      <alignment horizontal="center" vertical="center" wrapText="1"/>
      <protection/>
    </xf>
    <xf numFmtId="0" fontId="7" fillId="0" borderId="78" xfId="42" applyFont="1" applyBorder="1" applyAlignment="1">
      <alignment horizontal="center" vertical="center"/>
      <protection/>
    </xf>
    <xf numFmtId="0" fontId="7" fillId="0" borderId="47" xfId="42" applyFont="1" applyBorder="1" applyAlignment="1">
      <alignment horizontal="center" vertical="center"/>
      <protection/>
    </xf>
    <xf numFmtId="0" fontId="4" fillId="0" borderId="0" xfId="42" applyFont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Alignment="1">
      <alignment wrapText="1"/>
      <protection/>
    </xf>
    <xf numFmtId="0" fontId="5" fillId="0" borderId="28" xfId="42" applyFont="1" applyBorder="1" applyAlignment="1">
      <alignment horizontal="center" vertical="center" wrapText="1"/>
      <protection/>
    </xf>
    <xf numFmtId="0" fontId="5" fillId="0" borderId="67" xfId="42" applyFont="1" applyBorder="1" applyAlignment="1">
      <alignment horizontal="center" vertical="center" wrapText="1"/>
      <protection/>
    </xf>
    <xf numFmtId="0" fontId="5" fillId="0" borderId="37" xfId="42" applyFont="1" applyBorder="1" applyAlignment="1">
      <alignment horizontal="center" vertical="center" wrapText="1"/>
      <protection/>
    </xf>
    <xf numFmtId="0" fontId="7" fillId="0" borderId="25" xfId="42" applyFont="1" applyBorder="1" applyAlignment="1">
      <alignment horizontal="center" vertical="center" wrapText="1"/>
      <protection/>
    </xf>
    <xf numFmtId="0" fontId="7" fillId="0" borderId="18" xfId="42" applyFont="1" applyBorder="1" applyAlignment="1">
      <alignment horizontal="center" vertical="center" wrapText="1"/>
      <protection/>
    </xf>
    <xf numFmtId="0" fontId="7" fillId="0" borderId="16" xfId="42" applyFont="1" applyBorder="1" applyAlignment="1">
      <alignment horizontal="center" vertical="center" wrapText="1"/>
      <protection/>
    </xf>
    <xf numFmtId="0" fontId="12" fillId="0" borderId="26" xfId="42" applyFont="1" applyBorder="1" applyAlignment="1">
      <alignment horizontal="center" vertical="center" wrapText="1"/>
      <protection/>
    </xf>
    <xf numFmtId="0" fontId="12" fillId="0" borderId="0" xfId="42" applyFont="1" applyBorder="1" applyAlignment="1">
      <alignment horizontal="center" vertical="center" wrapText="1"/>
      <protection/>
    </xf>
    <xf numFmtId="0" fontId="12" fillId="0" borderId="54" xfId="42" applyFont="1" applyBorder="1" applyAlignment="1">
      <alignment horizontal="center" vertical="center" wrapText="1"/>
      <protection/>
    </xf>
    <xf numFmtId="0" fontId="7" fillId="0" borderId="26" xfId="42" applyFont="1" applyBorder="1" applyAlignment="1">
      <alignment horizontal="center" vertical="center" wrapText="1"/>
      <protection/>
    </xf>
    <xf numFmtId="0" fontId="7" fillId="0" borderId="0" xfId="42" applyFont="1" applyBorder="1" applyAlignment="1">
      <alignment horizontal="center" vertical="center" wrapText="1"/>
      <protection/>
    </xf>
    <xf numFmtId="0" fontId="7" fillId="0" borderId="54" xfId="42" applyFont="1" applyBorder="1" applyAlignment="1">
      <alignment horizontal="center" vertical="center" wrapText="1"/>
      <protection/>
    </xf>
    <xf numFmtId="0" fontId="8" fillId="0" borderId="14" xfId="42" applyFont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0" fontId="8" fillId="0" borderId="13" xfId="42" applyFont="1" applyBorder="1" applyAlignment="1">
      <alignment horizontal="center" vertical="center" wrapText="1"/>
      <protection/>
    </xf>
    <xf numFmtId="0" fontId="8" fillId="0" borderId="60" xfId="42" applyFont="1" applyBorder="1" applyAlignment="1">
      <alignment horizontal="center" vertical="center" wrapText="1"/>
      <protection/>
    </xf>
    <xf numFmtId="0" fontId="8" fillId="0" borderId="53" xfId="42" applyFont="1" applyBorder="1" applyAlignment="1">
      <alignment horizontal="center" vertical="center" wrapText="1"/>
      <protection/>
    </xf>
    <xf numFmtId="0" fontId="8" fillId="0" borderId="61" xfId="42" applyFont="1" applyBorder="1" applyAlignment="1">
      <alignment horizontal="center" vertical="center" wrapText="1"/>
      <protection/>
    </xf>
    <xf numFmtId="0" fontId="8" fillId="0" borderId="56" xfId="42" applyFont="1" applyBorder="1" applyAlignment="1">
      <alignment horizontal="center" vertical="center" wrapText="1"/>
      <protection/>
    </xf>
    <xf numFmtId="0" fontId="7" fillId="0" borderId="62" xfId="42" applyFont="1" applyBorder="1" applyAlignment="1">
      <alignment horizontal="center" vertical="center"/>
      <protection/>
    </xf>
    <xf numFmtId="0" fontId="8" fillId="0" borderId="28" xfId="42" applyFont="1" applyBorder="1" applyAlignment="1">
      <alignment horizontal="center" vertical="center" wrapText="1"/>
      <protection/>
    </xf>
    <xf numFmtId="0" fontId="8" fillId="0" borderId="29" xfId="42" applyFont="1" applyBorder="1" applyAlignment="1">
      <alignment horizontal="center" vertical="center" wrapText="1"/>
      <protection/>
    </xf>
    <xf numFmtId="0" fontId="8" fillId="0" borderId="67" xfId="42" applyFont="1" applyBorder="1" applyAlignment="1">
      <alignment horizontal="center" vertical="center" wrapText="1"/>
      <protection/>
    </xf>
    <xf numFmtId="0" fontId="8" fillId="0" borderId="68" xfId="42" applyFont="1" applyBorder="1" applyAlignment="1">
      <alignment horizontal="center" vertical="center" wrapText="1"/>
      <protection/>
    </xf>
    <xf numFmtId="0" fontId="13" fillId="0" borderId="25" xfId="42" applyFont="1" applyBorder="1" applyAlignment="1">
      <alignment horizontal="center" vertical="center" wrapText="1"/>
      <protection/>
    </xf>
    <xf numFmtId="0" fontId="13" fillId="0" borderId="16" xfId="42" applyFont="1" applyBorder="1" applyAlignment="1">
      <alignment horizontal="center" vertical="center" wrapText="1"/>
      <protection/>
    </xf>
    <xf numFmtId="0" fontId="5" fillId="0" borderId="28" xfId="42" applyFont="1" applyBorder="1" applyAlignment="1">
      <alignment horizontal="left" vertical="center" wrapText="1"/>
      <protection/>
    </xf>
    <xf numFmtId="0" fontId="5" fillId="0" borderId="26" xfId="42" applyFont="1" applyBorder="1" applyAlignment="1">
      <alignment horizontal="left" vertical="center" wrapText="1"/>
      <protection/>
    </xf>
    <xf numFmtId="0" fontId="5" fillId="0" borderId="29" xfId="42" applyFont="1" applyBorder="1" applyAlignment="1">
      <alignment horizontal="left" vertical="center" wrapText="1"/>
      <protection/>
    </xf>
    <xf numFmtId="0" fontId="9" fillId="0" borderId="14" xfId="42" applyFont="1" applyFill="1" applyBorder="1" applyAlignment="1">
      <alignment horizontal="left" vertical="top"/>
      <protection/>
    </xf>
    <xf numFmtId="0" fontId="9" fillId="0" borderId="12" xfId="42" applyFont="1" applyFill="1" applyBorder="1" applyAlignment="1">
      <alignment horizontal="left" vertical="top"/>
      <protection/>
    </xf>
    <xf numFmtId="0" fontId="9" fillId="0" borderId="13" xfId="42" applyFont="1" applyFill="1" applyBorder="1" applyAlignment="1">
      <alignment horizontal="left" vertical="top"/>
      <protection/>
    </xf>
    <xf numFmtId="0" fontId="5" fillId="33" borderId="0" xfId="42" applyFont="1" applyFill="1" applyAlignment="1">
      <alignment horizontal="center" vertical="center" wrapText="1"/>
      <protection/>
    </xf>
    <xf numFmtId="0" fontId="4" fillId="33" borderId="0" xfId="42" applyFont="1" applyFill="1" applyAlignment="1">
      <alignment wrapText="1"/>
      <protection/>
    </xf>
    <xf numFmtId="0" fontId="5" fillId="33" borderId="28" xfId="42" applyFont="1" applyFill="1" applyBorder="1" applyAlignment="1">
      <alignment horizontal="center" vertical="center" wrapText="1"/>
      <protection/>
    </xf>
    <xf numFmtId="0" fontId="5" fillId="33" borderId="67" xfId="42" applyFont="1" applyFill="1" applyBorder="1" applyAlignment="1">
      <alignment horizontal="center" vertical="center" wrapText="1"/>
      <protection/>
    </xf>
    <xf numFmtId="0" fontId="12" fillId="33" borderId="25" xfId="42" applyFont="1" applyFill="1" applyBorder="1" applyAlignment="1">
      <alignment horizontal="center" vertical="center" wrapText="1"/>
      <protection/>
    </xf>
    <xf numFmtId="0" fontId="12" fillId="33" borderId="18" xfId="42" applyFont="1" applyFill="1" applyBorder="1" applyAlignment="1">
      <alignment horizontal="center" vertical="center" wrapText="1"/>
      <protection/>
    </xf>
    <xf numFmtId="0" fontId="7" fillId="33" borderId="25" xfId="42" applyFont="1" applyFill="1" applyBorder="1" applyAlignment="1">
      <alignment horizontal="center" vertical="center" wrapText="1"/>
      <protection/>
    </xf>
    <xf numFmtId="0" fontId="7" fillId="33" borderId="18" xfId="42" applyFont="1" applyFill="1" applyBorder="1" applyAlignment="1">
      <alignment horizontal="center" vertical="center" wrapText="1"/>
      <protection/>
    </xf>
    <xf numFmtId="0" fontId="12" fillId="33" borderId="26" xfId="42" applyFont="1" applyFill="1" applyBorder="1" applyAlignment="1">
      <alignment horizontal="center" vertical="center" wrapText="1"/>
      <protection/>
    </xf>
    <xf numFmtId="0" fontId="12" fillId="33" borderId="0" xfId="42" applyFont="1" applyFill="1" applyBorder="1" applyAlignment="1">
      <alignment horizontal="center" vertical="center" wrapText="1"/>
      <protection/>
    </xf>
    <xf numFmtId="0" fontId="7" fillId="33" borderId="26" xfId="42" applyFont="1" applyFill="1" applyBorder="1" applyAlignment="1">
      <alignment horizontal="center" vertical="center" wrapText="1"/>
      <protection/>
    </xf>
    <xf numFmtId="0" fontId="7" fillId="33" borderId="0" xfId="42" applyFont="1" applyFill="1" applyBorder="1" applyAlignment="1">
      <alignment horizontal="center" vertical="center" wrapText="1"/>
      <protection/>
    </xf>
    <xf numFmtId="0" fontId="8" fillId="33" borderId="14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0" fontId="8" fillId="33" borderId="13" xfId="42" applyFont="1" applyFill="1" applyBorder="1" applyAlignment="1">
      <alignment horizontal="center" vertical="center" wrapText="1"/>
      <protection/>
    </xf>
    <xf numFmtId="0" fontId="1" fillId="33" borderId="25" xfId="42" applyFont="1" applyFill="1" applyBorder="1" applyAlignment="1">
      <alignment horizontal="center" vertical="center" wrapText="1"/>
      <protection/>
    </xf>
    <xf numFmtId="0" fontId="1" fillId="33" borderId="18" xfId="42" applyFont="1" applyFill="1" applyBorder="1" applyAlignment="1">
      <alignment horizontal="center" vertical="center" wrapText="1"/>
      <protection/>
    </xf>
    <xf numFmtId="0" fontId="1" fillId="33" borderId="16" xfId="42" applyFont="1" applyFill="1" applyBorder="1" applyAlignment="1">
      <alignment horizontal="center" vertical="center" wrapText="1"/>
      <protection/>
    </xf>
    <xf numFmtId="0" fontId="8" fillId="33" borderId="60" xfId="42" applyFont="1" applyFill="1" applyBorder="1" applyAlignment="1">
      <alignment horizontal="center" vertical="center" wrapText="1"/>
      <protection/>
    </xf>
    <xf numFmtId="0" fontId="8" fillId="33" borderId="53" xfId="42" applyFont="1" applyFill="1" applyBorder="1" applyAlignment="1">
      <alignment horizontal="center" vertical="center" wrapText="1"/>
      <protection/>
    </xf>
    <xf numFmtId="0" fontId="8" fillId="33" borderId="61" xfId="42" applyFont="1" applyFill="1" applyBorder="1" applyAlignment="1">
      <alignment horizontal="center" vertical="center" wrapText="1"/>
      <protection/>
    </xf>
    <xf numFmtId="0" fontId="8" fillId="33" borderId="56" xfId="42" applyFont="1" applyFill="1" applyBorder="1" applyAlignment="1">
      <alignment horizontal="center" vertical="center" wrapText="1"/>
      <protection/>
    </xf>
    <xf numFmtId="0" fontId="7" fillId="33" borderId="78" xfId="42" applyFont="1" applyFill="1" applyBorder="1" applyAlignment="1">
      <alignment horizontal="center" vertical="center"/>
      <protection/>
    </xf>
    <xf numFmtId="0" fontId="7" fillId="33" borderId="47" xfId="42" applyFont="1" applyFill="1" applyBorder="1" applyAlignment="1">
      <alignment horizontal="center" vertical="center"/>
      <protection/>
    </xf>
    <xf numFmtId="0" fontId="7" fillId="33" borderId="62" xfId="42" applyFont="1" applyFill="1" applyBorder="1" applyAlignment="1">
      <alignment horizontal="center" vertical="center"/>
      <protection/>
    </xf>
    <xf numFmtId="0" fontId="8" fillId="33" borderId="28" xfId="42" applyFont="1" applyFill="1" applyBorder="1" applyAlignment="1">
      <alignment horizontal="center" vertical="center" wrapText="1"/>
      <protection/>
    </xf>
    <xf numFmtId="0" fontId="8" fillId="33" borderId="29" xfId="42" applyFont="1" applyFill="1" applyBorder="1" applyAlignment="1">
      <alignment horizontal="center" vertical="center" wrapText="1"/>
      <protection/>
    </xf>
    <xf numFmtId="0" fontId="8" fillId="33" borderId="67" xfId="42" applyFont="1" applyFill="1" applyBorder="1" applyAlignment="1">
      <alignment horizontal="center" vertical="center" wrapText="1"/>
      <protection/>
    </xf>
    <xf numFmtId="0" fontId="8" fillId="33" borderId="68" xfId="42" applyFont="1" applyFill="1" applyBorder="1" applyAlignment="1">
      <alignment horizontal="center" vertical="center" wrapText="1"/>
      <protection/>
    </xf>
    <xf numFmtId="0" fontId="7" fillId="33" borderId="83" xfId="42" applyFont="1" applyFill="1" applyBorder="1" applyAlignment="1">
      <alignment horizontal="center" vertical="center"/>
      <protection/>
    </xf>
    <xf numFmtId="0" fontId="7" fillId="33" borderId="36" xfId="42" applyFont="1" applyFill="1" applyBorder="1" applyAlignment="1">
      <alignment horizontal="center" vertical="center"/>
      <protection/>
    </xf>
    <xf numFmtId="0" fontId="5" fillId="33" borderId="0" xfId="42" applyFont="1" applyFill="1" applyAlignment="1">
      <alignment horizontal="left" vertical="center" wrapText="1"/>
      <protection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 wrapText="1"/>
    </xf>
    <xf numFmtId="0" fontId="71" fillId="33" borderId="0" xfId="0" applyFont="1" applyFill="1" applyBorder="1" applyAlignment="1">
      <alignment horizontal="left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13" fillId="33" borderId="21" xfId="0" applyFont="1" applyFill="1" applyBorder="1" applyAlignment="1">
      <alignment horizontal="left" wrapText="1"/>
    </xf>
    <xf numFmtId="0" fontId="13" fillId="33" borderId="73" xfId="0" applyFont="1" applyFill="1" applyBorder="1" applyAlignment="1">
      <alignment horizontal="left" wrapText="1"/>
    </xf>
    <xf numFmtId="0" fontId="7" fillId="0" borderId="7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top"/>
    </xf>
    <xf numFmtId="0" fontId="5" fillId="33" borderId="75" xfId="0" applyFont="1" applyFill="1" applyBorder="1" applyAlignment="1">
      <alignment horizontal="left" vertical="top"/>
    </xf>
    <xf numFmtId="0" fontId="5" fillId="33" borderId="40" xfId="0" applyFont="1" applyFill="1" applyBorder="1" applyAlignment="1">
      <alignment horizontal="left" vertical="top"/>
    </xf>
    <xf numFmtId="0" fontId="5" fillId="33" borderId="39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75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72" fillId="0" borderId="0" xfId="0" applyFont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1" fillId="0" borderId="6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19" borderId="20" xfId="0" applyFont="1" applyFill="1" applyBorder="1" applyAlignment="1">
      <alignment vertical="center" wrapText="1"/>
    </xf>
    <xf numFmtId="0" fontId="9" fillId="19" borderId="24" xfId="0" applyFont="1" applyFill="1" applyBorder="1" applyAlignment="1">
      <alignment vertical="center" wrapText="1"/>
    </xf>
    <xf numFmtId="0" fontId="4" fillId="19" borderId="76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4" fillId="19" borderId="77" xfId="0" applyFont="1" applyFill="1" applyBorder="1" applyAlignment="1">
      <alignment horizontal="center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4" fillId="19" borderId="73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0</xdr:row>
      <xdr:rowOff>152400</xdr:rowOff>
    </xdr:from>
    <xdr:to>
      <xdr:col>17</xdr:col>
      <xdr:colOff>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152400"/>
          <a:ext cx="2657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PATVIRTINTA: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Marijampolės profesinio rengimo centro  direktoriaus 2022 m. rugpjūčio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d. įsakymu Nr. V1-........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0</xdr:rowOff>
    </xdr:from>
    <xdr:to>
      <xdr:col>17</xdr:col>
      <xdr:colOff>228600</xdr:colOff>
      <xdr:row>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91475" y="0"/>
          <a:ext cx="36671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PATVIRTINTA: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Marijampolės profesinio rengimo centro  direktoriaus 2022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m. rugpjūčio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įsakymu Nr. V1-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0</xdr:rowOff>
    </xdr:from>
    <xdr:to>
      <xdr:col>17</xdr:col>
      <xdr:colOff>228600</xdr:colOff>
      <xdr:row>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96225" y="0"/>
          <a:ext cx="36671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PATVIRTINTA: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Marijampolės profesinio rengimo centro  direktoriaus 2022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m. rugpjūčio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įsakymu Nr. V1-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4"/>
  <sheetViews>
    <sheetView zoomScalePageLayoutView="0" workbookViewId="0" topLeftCell="A6">
      <selection activeCell="J41" sqref="J41"/>
    </sheetView>
  </sheetViews>
  <sheetFormatPr defaultColWidth="9.140625" defaultRowHeight="12.75"/>
  <cols>
    <col min="1" max="1" width="70.7109375" style="1" customWidth="1"/>
    <col min="2" max="2" width="6.421875" style="12" customWidth="1"/>
    <col min="3" max="3" width="7.7109375" style="12" customWidth="1"/>
    <col min="4" max="4" width="6.140625" style="1" customWidth="1"/>
    <col min="5" max="5" width="6.421875" style="12" customWidth="1"/>
    <col min="6" max="6" width="5.7109375" style="12" customWidth="1"/>
    <col min="7" max="8" width="6.421875" style="12" customWidth="1"/>
    <col min="9" max="9" width="5.7109375" style="12" customWidth="1"/>
    <col min="10" max="28" width="5.7109375" style="1" customWidth="1"/>
    <col min="29" max="16384" width="9.140625" style="1" customWidth="1"/>
  </cols>
  <sheetData>
    <row r="1" spans="1:29" ht="1.5" customHeight="1">
      <c r="A1" s="6"/>
      <c r="B1" s="4"/>
      <c r="C1" s="4"/>
      <c r="D1" s="6"/>
      <c r="J1" s="7"/>
      <c r="R1" s="16"/>
      <c r="S1" s="16"/>
      <c r="T1" s="2"/>
      <c r="U1" s="1297"/>
      <c r="V1" s="1297"/>
      <c r="W1" s="1297"/>
      <c r="X1" s="1297"/>
      <c r="Y1" s="1297"/>
      <c r="Z1" s="1297"/>
      <c r="AA1" s="1297"/>
      <c r="AB1" s="1297"/>
      <c r="AC1" s="1297"/>
    </row>
    <row r="2" spans="1:29" ht="12.75" customHeight="1" hidden="1">
      <c r="A2" s="6"/>
      <c r="B2" s="4"/>
      <c r="C2" s="4"/>
      <c r="D2" s="6"/>
      <c r="J2" s="7"/>
      <c r="R2" s="16"/>
      <c r="S2" s="16"/>
      <c r="T2" s="2"/>
      <c r="U2" s="1297"/>
      <c r="V2" s="1297"/>
      <c r="W2" s="1297"/>
      <c r="X2" s="1297"/>
      <c r="Y2" s="1297"/>
      <c r="Z2" s="1297"/>
      <c r="AA2" s="1297"/>
      <c r="AB2" s="1297"/>
      <c r="AC2" s="1297"/>
    </row>
    <row r="3" spans="1:29" ht="15.75" customHeight="1">
      <c r="A3" s="1290" t="s">
        <v>105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  <c r="R3" s="1290"/>
      <c r="S3" s="1290"/>
      <c r="T3" s="1290"/>
      <c r="U3" s="1290"/>
      <c r="V3" s="1290"/>
      <c r="W3" s="1290"/>
      <c r="X3" s="1290"/>
      <c r="Y3" s="1290"/>
      <c r="Z3" s="1290"/>
      <c r="AA3" s="1290"/>
      <c r="AB3" s="1290"/>
      <c r="AC3" s="1290"/>
    </row>
    <row r="4" spans="1:29" ht="15.75" customHeight="1">
      <c r="A4" s="1290" t="s">
        <v>6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44"/>
    </row>
    <row r="5" spans="1:29" ht="12.75" customHeight="1">
      <c r="A5" s="1290" t="s">
        <v>106</v>
      </c>
      <c r="B5" s="1290"/>
      <c r="C5" s="1290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90"/>
      <c r="P5" s="1290"/>
      <c r="Q5" s="1290"/>
      <c r="R5" s="1290"/>
      <c r="S5" s="1290"/>
      <c r="T5" s="1290"/>
      <c r="U5" s="1290"/>
      <c r="V5" s="1290"/>
      <c r="W5" s="1290"/>
      <c r="X5" s="1290"/>
      <c r="Y5" s="1290"/>
      <c r="Z5" s="1290"/>
      <c r="AA5" s="1290"/>
      <c r="AB5" s="1290"/>
      <c r="AC5" s="75"/>
    </row>
    <row r="6" spans="1:28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3" ht="17.25" customHeight="1">
      <c r="A7" s="1291" t="s">
        <v>43</v>
      </c>
      <c r="B7" s="1291"/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8"/>
      <c r="O7" s="8"/>
      <c r="P7" s="8"/>
      <c r="Q7" s="8"/>
      <c r="R7" s="8"/>
      <c r="S7" s="27"/>
      <c r="T7" s="2"/>
      <c r="U7" s="2"/>
      <c r="V7" s="2"/>
      <c r="W7" s="2"/>
    </row>
    <row r="8" spans="1:23" ht="15.75" customHeight="1">
      <c r="A8" s="1291" t="s">
        <v>20</v>
      </c>
      <c r="B8" s="1291"/>
      <c r="C8" s="1291"/>
      <c r="D8" s="1291"/>
      <c r="E8" s="1291"/>
      <c r="F8" s="1291"/>
      <c r="G8" s="4"/>
      <c r="H8" s="4"/>
      <c r="I8" s="4"/>
      <c r="J8" s="6"/>
      <c r="K8" s="6"/>
      <c r="L8" s="6"/>
      <c r="M8" s="6"/>
      <c r="N8" s="6"/>
      <c r="O8" s="6"/>
      <c r="P8" s="6"/>
      <c r="Q8" s="6"/>
      <c r="R8" s="6"/>
      <c r="S8" s="27"/>
      <c r="T8" s="2"/>
      <c r="U8" s="2"/>
      <c r="V8" s="2"/>
      <c r="W8" s="2"/>
    </row>
    <row r="9" spans="1:23" ht="14.25" customHeight="1">
      <c r="A9" s="1292" t="s">
        <v>21</v>
      </c>
      <c r="B9" s="1292"/>
      <c r="C9" s="1292"/>
      <c r="D9" s="1292"/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292"/>
      <c r="P9" s="1292"/>
      <c r="Q9" s="1292"/>
      <c r="R9" s="1292"/>
      <c r="S9" s="1292"/>
      <c r="T9" s="2"/>
      <c r="U9" s="2"/>
      <c r="V9" s="2"/>
      <c r="W9" s="2"/>
    </row>
    <row r="10" spans="1:23" ht="16.5" customHeight="1" thickBot="1">
      <c r="A10" s="1293" t="s">
        <v>41</v>
      </c>
      <c r="B10" s="1293"/>
      <c r="C10" s="1293"/>
      <c r="D10" s="1293"/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1293"/>
      <c r="T10" s="2"/>
      <c r="U10" s="2"/>
      <c r="V10" s="2"/>
      <c r="W10" s="2"/>
    </row>
    <row r="11" spans="1:29" ht="15" customHeight="1" thickBot="1">
      <c r="A11" s="1294" t="s">
        <v>25</v>
      </c>
      <c r="B11" s="1274" t="s">
        <v>17</v>
      </c>
      <c r="C11" s="1280" t="s">
        <v>28</v>
      </c>
      <c r="D11" s="1277" t="s">
        <v>29</v>
      </c>
      <c r="E11" s="1274" t="s">
        <v>1</v>
      </c>
      <c r="F11" s="1271" t="s">
        <v>30</v>
      </c>
      <c r="G11" s="1274" t="s">
        <v>31</v>
      </c>
      <c r="H11" s="1277" t="s">
        <v>32</v>
      </c>
      <c r="I11" s="1274" t="s">
        <v>18</v>
      </c>
      <c r="J11" s="1280" t="s">
        <v>33</v>
      </c>
      <c r="K11" s="1283" t="s">
        <v>7</v>
      </c>
      <c r="L11" s="1284"/>
      <c r="M11" s="1284"/>
      <c r="N11" s="1284"/>
      <c r="O11" s="1284"/>
      <c r="P11" s="1284"/>
      <c r="Q11" s="1284"/>
      <c r="R11" s="1284"/>
      <c r="S11" s="1284"/>
      <c r="T11" s="1284"/>
      <c r="U11" s="1284"/>
      <c r="V11" s="1284"/>
      <c r="W11" s="1284"/>
      <c r="X11" s="1284"/>
      <c r="Y11" s="1284"/>
      <c r="Z11" s="1284"/>
      <c r="AA11" s="1284"/>
      <c r="AB11" s="1284"/>
      <c r="AC11" s="1285"/>
    </row>
    <row r="12" spans="1:29" ht="11.25" customHeight="1" thickBot="1">
      <c r="A12" s="1295"/>
      <c r="B12" s="1275"/>
      <c r="C12" s="1281"/>
      <c r="D12" s="1278"/>
      <c r="E12" s="1275"/>
      <c r="F12" s="1272"/>
      <c r="G12" s="1275"/>
      <c r="H12" s="1278"/>
      <c r="I12" s="1275"/>
      <c r="J12" s="1281"/>
      <c r="K12" s="1286" t="s">
        <v>15</v>
      </c>
      <c r="L12" s="1286"/>
      <c r="M12" s="1287"/>
      <c r="N12" s="1288"/>
      <c r="O12" s="1288"/>
      <c r="P12" s="1289"/>
      <c r="Q12" s="1286" t="s">
        <v>16</v>
      </c>
      <c r="R12" s="1286"/>
      <c r="S12" s="1287"/>
      <c r="T12" s="1288"/>
      <c r="U12" s="1288"/>
      <c r="V12" s="1289"/>
      <c r="W12" s="1286" t="s">
        <v>24</v>
      </c>
      <c r="X12" s="1286"/>
      <c r="Y12" s="1287"/>
      <c r="Z12" s="1288"/>
      <c r="AA12" s="1288"/>
      <c r="AB12" s="1289"/>
      <c r="AC12" s="30"/>
    </row>
    <row r="13" spans="1:29" ht="12.75" customHeight="1">
      <c r="A13" s="1295"/>
      <c r="B13" s="1275"/>
      <c r="C13" s="1281"/>
      <c r="D13" s="1278"/>
      <c r="E13" s="1275"/>
      <c r="F13" s="1272"/>
      <c r="G13" s="1275"/>
      <c r="H13" s="1278"/>
      <c r="I13" s="1275"/>
      <c r="J13" s="1281"/>
      <c r="K13" s="1257" t="s">
        <v>2</v>
      </c>
      <c r="L13" s="1270"/>
      <c r="M13" s="1256" t="s">
        <v>11</v>
      </c>
      <c r="N13" s="1257"/>
      <c r="O13" s="1258" t="s">
        <v>3</v>
      </c>
      <c r="P13" s="1259"/>
      <c r="Q13" s="1257" t="s">
        <v>2</v>
      </c>
      <c r="R13" s="1270"/>
      <c r="S13" s="1256" t="s">
        <v>11</v>
      </c>
      <c r="T13" s="1257"/>
      <c r="U13" s="1258" t="s">
        <v>3</v>
      </c>
      <c r="V13" s="1259"/>
      <c r="W13" s="1257" t="s">
        <v>2</v>
      </c>
      <c r="X13" s="1270"/>
      <c r="Y13" s="1256" t="s">
        <v>11</v>
      </c>
      <c r="Z13" s="1257"/>
      <c r="AA13" s="1258" t="s">
        <v>3</v>
      </c>
      <c r="AB13" s="1259"/>
      <c r="AC13" s="1262" t="s">
        <v>3</v>
      </c>
    </row>
    <row r="14" spans="1:29" ht="12.75" customHeight="1" thickBot="1">
      <c r="A14" s="1295"/>
      <c r="B14" s="1275"/>
      <c r="C14" s="1281"/>
      <c r="D14" s="1278"/>
      <c r="E14" s="1275"/>
      <c r="F14" s="1272"/>
      <c r="G14" s="1275"/>
      <c r="H14" s="1278"/>
      <c r="I14" s="1275"/>
      <c r="J14" s="1281"/>
      <c r="K14" s="35">
        <v>20</v>
      </c>
      <c r="L14" s="36" t="s">
        <v>26</v>
      </c>
      <c r="M14" s="37">
        <v>17</v>
      </c>
      <c r="N14" s="38" t="s">
        <v>26</v>
      </c>
      <c r="O14" s="1260"/>
      <c r="P14" s="1261"/>
      <c r="Q14" s="35">
        <v>20</v>
      </c>
      <c r="R14" s="36" t="s">
        <v>26</v>
      </c>
      <c r="S14" s="37">
        <v>13</v>
      </c>
      <c r="T14" s="38" t="s">
        <v>26</v>
      </c>
      <c r="U14" s="1260"/>
      <c r="V14" s="1261"/>
      <c r="W14" s="35">
        <v>20</v>
      </c>
      <c r="X14" s="36" t="s">
        <v>26</v>
      </c>
      <c r="Y14" s="37">
        <v>20</v>
      </c>
      <c r="Z14" s="38" t="s">
        <v>26</v>
      </c>
      <c r="AA14" s="1260"/>
      <c r="AB14" s="1261"/>
      <c r="AC14" s="1263"/>
    </row>
    <row r="15" spans="1:29" ht="19.5" customHeight="1" thickBot="1">
      <c r="A15" s="1296"/>
      <c r="B15" s="1276"/>
      <c r="C15" s="1282"/>
      <c r="D15" s="1279"/>
      <c r="E15" s="1276"/>
      <c r="F15" s="1273"/>
      <c r="G15" s="1276"/>
      <c r="H15" s="1279"/>
      <c r="I15" s="1276"/>
      <c r="J15" s="1282"/>
      <c r="K15" s="63" t="s">
        <v>12</v>
      </c>
      <c r="L15" s="17" t="s">
        <v>13</v>
      </c>
      <c r="M15" s="15" t="s">
        <v>12</v>
      </c>
      <c r="N15" s="18" t="s">
        <v>13</v>
      </c>
      <c r="O15" s="19" t="s">
        <v>12</v>
      </c>
      <c r="P15" s="20" t="s">
        <v>13</v>
      </c>
      <c r="Q15" s="63" t="s">
        <v>12</v>
      </c>
      <c r="R15" s="17" t="s">
        <v>13</v>
      </c>
      <c r="S15" s="15" t="s">
        <v>12</v>
      </c>
      <c r="T15" s="18" t="s">
        <v>13</v>
      </c>
      <c r="U15" s="20" t="s">
        <v>12</v>
      </c>
      <c r="V15" s="55" t="s">
        <v>13</v>
      </c>
      <c r="W15" s="14" t="s">
        <v>12</v>
      </c>
      <c r="X15" s="17" t="s">
        <v>13</v>
      </c>
      <c r="Y15" s="15" t="s">
        <v>12</v>
      </c>
      <c r="Z15" s="18" t="s">
        <v>13</v>
      </c>
      <c r="AA15" s="54" t="s">
        <v>12</v>
      </c>
      <c r="AB15" s="20" t="s">
        <v>13</v>
      </c>
      <c r="AC15" s="64" t="s">
        <v>8</v>
      </c>
    </row>
    <row r="16" spans="1:29" ht="19.5" customHeight="1" thickBot="1">
      <c r="A16" s="1264" t="s">
        <v>35</v>
      </c>
      <c r="B16" s="1265"/>
      <c r="C16" s="1265"/>
      <c r="D16" s="1265"/>
      <c r="E16" s="1265"/>
      <c r="F16" s="1265"/>
      <c r="G16" s="1265"/>
      <c r="H16" s="1265"/>
      <c r="I16" s="1265"/>
      <c r="J16" s="1265"/>
      <c r="K16" s="1265"/>
      <c r="L16" s="1265"/>
      <c r="M16" s="1265"/>
      <c r="N16" s="1265"/>
      <c r="O16" s="1265"/>
      <c r="P16" s="1265"/>
      <c r="Q16" s="1265"/>
      <c r="R16" s="1265"/>
      <c r="S16" s="1265"/>
      <c r="T16" s="1265"/>
      <c r="U16" s="1265"/>
      <c r="V16" s="1265"/>
      <c r="W16" s="1265"/>
      <c r="X16" s="1265"/>
      <c r="Y16" s="1265"/>
      <c r="Z16" s="1265"/>
      <c r="AA16" s="1265"/>
      <c r="AB16" s="1265"/>
      <c r="AC16" s="1266"/>
    </row>
    <row r="17" spans="1:29" s="21" customFormat="1" ht="19.5" customHeight="1" thickBot="1">
      <c r="A17" s="204" t="s">
        <v>44</v>
      </c>
      <c r="B17" s="69">
        <v>2</v>
      </c>
      <c r="C17" s="69">
        <f>B17*27</f>
        <v>54</v>
      </c>
      <c r="D17" s="69">
        <f>B17*22</f>
        <v>44</v>
      </c>
      <c r="E17" s="70">
        <f>D17*1</f>
        <v>44</v>
      </c>
      <c r="F17" s="69"/>
      <c r="G17" s="69"/>
      <c r="H17" s="70">
        <f>B17*2</f>
        <v>4</v>
      </c>
      <c r="I17" s="69">
        <f>C17-D17</f>
        <v>10</v>
      </c>
      <c r="J17" s="72"/>
      <c r="K17" s="100">
        <v>44</v>
      </c>
      <c r="L17" s="101"/>
      <c r="M17" s="102"/>
      <c r="N17" s="103"/>
      <c r="O17" s="69">
        <f>SUM(K17,M17)</f>
        <v>44</v>
      </c>
      <c r="P17" s="69">
        <f>SUM(L17,N17)</f>
        <v>0</v>
      </c>
      <c r="Q17" s="100"/>
      <c r="R17" s="101"/>
      <c r="S17" s="102"/>
      <c r="T17" s="103"/>
      <c r="U17" s="69">
        <f>SUM(Q17,S17)</f>
        <v>0</v>
      </c>
      <c r="V17" s="104">
        <f>SUM(R17,T17)</f>
        <v>0</v>
      </c>
      <c r="W17" s="101"/>
      <c r="X17" s="101"/>
      <c r="Y17" s="102"/>
      <c r="Z17" s="103"/>
      <c r="AA17" s="105">
        <f>SUM(W17,Y17)</f>
        <v>0</v>
      </c>
      <c r="AB17" s="106">
        <f>SUM(X17,Z17)</f>
        <v>0</v>
      </c>
      <c r="AC17" s="105">
        <f>SUM(O17,P17,U17,V17,AA17,AB17)</f>
        <v>44</v>
      </c>
    </row>
    <row r="18" spans="1:29" s="21" customFormat="1" ht="19.5" customHeight="1">
      <c r="A18" s="209" t="s">
        <v>69</v>
      </c>
      <c r="B18" s="91">
        <v>1</v>
      </c>
      <c r="C18" s="91">
        <f>B18*27</f>
        <v>27</v>
      </c>
      <c r="D18" s="39">
        <f>B18*22</f>
        <v>22</v>
      </c>
      <c r="E18" s="70">
        <f>D18*1</f>
        <v>22</v>
      </c>
      <c r="F18" s="39"/>
      <c r="G18" s="39"/>
      <c r="H18" s="68">
        <f>B18*2</f>
        <v>2</v>
      </c>
      <c r="I18" s="39">
        <f>C18-D18</f>
        <v>5</v>
      </c>
      <c r="J18" s="73">
        <f>B18*1.5</f>
        <v>1.5</v>
      </c>
      <c r="K18" s="94">
        <v>22</v>
      </c>
      <c r="L18" s="95"/>
      <c r="M18" s="95"/>
      <c r="N18" s="107"/>
      <c r="O18" s="39">
        <f>SUM(K18,M18)</f>
        <v>22</v>
      </c>
      <c r="P18" s="39">
        <f>SUM(L18,N18)</f>
        <v>0</v>
      </c>
      <c r="Q18" s="94"/>
      <c r="R18" s="95"/>
      <c r="S18" s="95"/>
      <c r="T18" s="107"/>
      <c r="U18" s="39">
        <f>SUM(Q18,S18)</f>
        <v>0</v>
      </c>
      <c r="V18" s="91">
        <f>SUM(R18,T18)</f>
        <v>0</v>
      </c>
      <c r="W18" s="94"/>
      <c r="X18" s="95"/>
      <c r="Y18" s="95"/>
      <c r="Z18" s="107"/>
      <c r="AA18" s="92">
        <f>SUM(W18,Y18)</f>
        <v>0</v>
      </c>
      <c r="AB18" s="93">
        <f>SUM(X18,Z18)</f>
        <v>0</v>
      </c>
      <c r="AC18" s="92">
        <f>SUM(O18,P18,U18,V18,AA18,AB18)</f>
        <v>22</v>
      </c>
    </row>
    <row r="19" spans="1:29" s="21" customFormat="1" ht="19.5" customHeight="1">
      <c r="A19" s="209" t="s">
        <v>107</v>
      </c>
      <c r="B19" s="29">
        <v>5</v>
      </c>
      <c r="C19" s="91">
        <f>B19*27</f>
        <v>135</v>
      </c>
      <c r="D19" s="39">
        <v>44</v>
      </c>
      <c r="E19" s="82"/>
      <c r="F19" s="29">
        <v>44</v>
      </c>
      <c r="G19" s="39"/>
      <c r="H19" s="68">
        <v>4</v>
      </c>
      <c r="I19" s="39">
        <v>10</v>
      </c>
      <c r="J19" s="73">
        <v>2</v>
      </c>
      <c r="K19" s="84"/>
      <c r="L19" s="84"/>
      <c r="M19" s="85"/>
      <c r="N19" s="83"/>
      <c r="O19" s="29"/>
      <c r="P19" s="86"/>
      <c r="Q19" s="84"/>
      <c r="R19" s="84"/>
      <c r="S19" s="85"/>
      <c r="T19" s="83"/>
      <c r="U19" s="29"/>
      <c r="V19" s="86"/>
      <c r="W19" s="84"/>
      <c r="X19" s="84">
        <v>44</v>
      </c>
      <c r="Y19" s="85"/>
      <c r="Z19" s="83"/>
      <c r="AA19" s="92">
        <f>SUM(W19,Y19)</f>
        <v>0</v>
      </c>
      <c r="AB19" s="87">
        <v>44</v>
      </c>
      <c r="AC19" s="688">
        <v>44</v>
      </c>
    </row>
    <row r="20" spans="1:29" s="21" customFormat="1" ht="19.5" customHeight="1" thickBot="1">
      <c r="A20" s="210" t="s">
        <v>37</v>
      </c>
      <c r="B20" s="78">
        <v>2</v>
      </c>
      <c r="C20" s="78">
        <f>B20*27</f>
        <v>54</v>
      </c>
      <c r="D20" s="32">
        <f>B20*22</f>
        <v>44</v>
      </c>
      <c r="E20" s="71">
        <f>D20*1</f>
        <v>44</v>
      </c>
      <c r="F20" s="32"/>
      <c r="G20" s="32"/>
      <c r="H20" s="71">
        <f>B20*2</f>
        <v>4</v>
      </c>
      <c r="I20" s="32">
        <f>C20-D20</f>
        <v>10</v>
      </c>
      <c r="J20" s="74">
        <f>B20*1.5</f>
        <v>3</v>
      </c>
      <c r="K20" s="99">
        <v>22</v>
      </c>
      <c r="L20" s="96"/>
      <c r="M20" s="96">
        <v>22</v>
      </c>
      <c r="N20" s="108"/>
      <c r="O20" s="32">
        <f>SUM(K20,M20)</f>
        <v>44</v>
      </c>
      <c r="P20" s="32">
        <f>SUM(L20,N20)</f>
        <v>0</v>
      </c>
      <c r="Q20" s="99"/>
      <c r="R20" s="96"/>
      <c r="S20" s="96"/>
      <c r="T20" s="108"/>
      <c r="U20" s="32">
        <f>SUM(Q20,S20)</f>
        <v>0</v>
      </c>
      <c r="V20" s="78">
        <f>SUM(R20,T20)</f>
        <v>0</v>
      </c>
      <c r="W20" s="99"/>
      <c r="X20" s="96"/>
      <c r="Y20" s="96"/>
      <c r="Z20" s="108"/>
      <c r="AA20" s="97">
        <f>SUM(W20,Y20)</f>
        <v>0</v>
      </c>
      <c r="AB20" s="98">
        <f>SUM(X20,Z20)</f>
        <v>0</v>
      </c>
      <c r="AC20" s="97">
        <f>SUM(O20,P20,U20,V20,AA20,AB20)</f>
        <v>44</v>
      </c>
    </row>
    <row r="21" spans="1:29" ht="15.75" customHeight="1" thickBot="1">
      <c r="A21" s="211" t="s">
        <v>38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</row>
    <row r="22" spans="1:30" s="21" customFormat="1" ht="16.5" customHeight="1">
      <c r="A22" s="205" t="s">
        <v>55</v>
      </c>
      <c r="B22" s="56">
        <v>10</v>
      </c>
      <c r="C22" s="56">
        <f>B22*27</f>
        <v>270</v>
      </c>
      <c r="D22" s="139">
        <f>B22*22</f>
        <v>220</v>
      </c>
      <c r="E22" s="125">
        <f>D22*0.3</f>
        <v>66</v>
      </c>
      <c r="F22" s="125">
        <f aca="true" t="shared" si="0" ref="F22:F29">D22-E22</f>
        <v>154</v>
      </c>
      <c r="G22" s="39"/>
      <c r="H22" s="39">
        <f aca="true" t="shared" si="1" ref="H22:H30">B22*2</f>
        <v>20</v>
      </c>
      <c r="I22" s="699">
        <f>C22-D22</f>
        <v>50</v>
      </c>
      <c r="J22" s="700">
        <f>B22-1.5</f>
        <v>8.5</v>
      </c>
      <c r="K22" s="701">
        <v>66</v>
      </c>
      <c r="L22" s="702">
        <v>126</v>
      </c>
      <c r="M22" s="173"/>
      <c r="N22" s="703">
        <v>28</v>
      </c>
      <c r="O22" s="174">
        <f>SUM(K22,M22)</f>
        <v>66</v>
      </c>
      <c r="P22" s="174">
        <f>SUM(L22,N22)</f>
        <v>154</v>
      </c>
      <c r="Q22" s="193"/>
      <c r="R22" s="194"/>
      <c r="S22" s="195"/>
      <c r="T22" s="196"/>
      <c r="U22" s="174">
        <f>SUM(Q22,S22)</f>
        <v>0</v>
      </c>
      <c r="V22" s="175">
        <f aca="true" t="shared" si="2" ref="V22:V30">SUM(R22,T22)</f>
        <v>0</v>
      </c>
      <c r="W22" s="194"/>
      <c r="X22" s="194"/>
      <c r="Y22" s="195"/>
      <c r="Z22" s="196"/>
      <c r="AA22" s="57">
        <f>SUM(W22,Y22)</f>
        <v>0</v>
      </c>
      <c r="AB22" s="58">
        <f>SUM(X22,Z22)</f>
        <v>0</v>
      </c>
      <c r="AC22" s="147">
        <f>SUM(O22,P22,U22,V22,AA22,AB22)</f>
        <v>220</v>
      </c>
      <c r="AD22" s="88"/>
    </row>
    <row r="23" spans="1:30" s="21" customFormat="1" ht="16.5" customHeight="1">
      <c r="A23" s="206" t="s">
        <v>108</v>
      </c>
      <c r="B23" s="59">
        <v>10</v>
      </c>
      <c r="C23" s="59">
        <f aca="true" t="shared" si="3" ref="C23:C29">B23*27</f>
        <v>270</v>
      </c>
      <c r="D23" s="141">
        <v>264</v>
      </c>
      <c r="E23" s="126">
        <v>79</v>
      </c>
      <c r="F23" s="126">
        <v>185</v>
      </c>
      <c r="G23" s="29"/>
      <c r="H23" s="29">
        <v>24</v>
      </c>
      <c r="I23" s="704">
        <v>6</v>
      </c>
      <c r="J23" s="705">
        <v>11</v>
      </c>
      <c r="K23" s="176"/>
      <c r="L23" s="177"/>
      <c r="M23" s="191">
        <v>79</v>
      </c>
      <c r="N23" s="192">
        <v>109</v>
      </c>
      <c r="O23" s="178">
        <f aca="true" t="shared" si="4" ref="O23:P29">SUM(K23,M23)</f>
        <v>79</v>
      </c>
      <c r="P23" s="178">
        <f t="shared" si="4"/>
        <v>109</v>
      </c>
      <c r="Q23" s="197"/>
      <c r="R23" s="191">
        <v>76</v>
      </c>
      <c r="S23" s="191"/>
      <c r="T23" s="192"/>
      <c r="U23" s="178">
        <f aca="true" t="shared" si="5" ref="U23:U28">SUM(Q23,S23)</f>
        <v>0</v>
      </c>
      <c r="V23" s="179">
        <f t="shared" si="2"/>
        <v>76</v>
      </c>
      <c r="W23" s="198"/>
      <c r="X23" s="191"/>
      <c r="Y23" s="191"/>
      <c r="Z23" s="191"/>
      <c r="AA23" s="60">
        <f aca="true" t="shared" si="6" ref="AA23:AB29">SUM(W23,Y23)</f>
        <v>0</v>
      </c>
      <c r="AB23" s="61">
        <f t="shared" si="6"/>
        <v>0</v>
      </c>
      <c r="AC23" s="148">
        <f aca="true" t="shared" si="7" ref="AC23:AC29">SUM(O23,P23,U23,V23,AA23,AB23)</f>
        <v>264</v>
      </c>
      <c r="AD23" s="88"/>
    </row>
    <row r="24" spans="1:30" s="21" customFormat="1" ht="16.5" customHeight="1">
      <c r="A24" s="206" t="s">
        <v>48</v>
      </c>
      <c r="B24" s="59">
        <v>10</v>
      </c>
      <c r="C24" s="59">
        <f t="shared" si="3"/>
        <v>270</v>
      </c>
      <c r="D24" s="141">
        <f aca="true" t="shared" si="8" ref="D24:D29">B24*22</f>
        <v>220</v>
      </c>
      <c r="E24" s="126">
        <f aca="true" t="shared" si="9" ref="E24:E29">D24*0.3</f>
        <v>66</v>
      </c>
      <c r="F24" s="126">
        <f t="shared" si="0"/>
        <v>154</v>
      </c>
      <c r="G24" s="33"/>
      <c r="H24" s="29">
        <f t="shared" si="1"/>
        <v>20</v>
      </c>
      <c r="I24" s="704">
        <f aca="true" t="shared" si="10" ref="I24:I29">C24-D24</f>
        <v>50</v>
      </c>
      <c r="J24" s="705">
        <f aca="true" t="shared" si="11" ref="J24:J29">B24-1.5</f>
        <v>8.5</v>
      </c>
      <c r="K24" s="181"/>
      <c r="L24" s="182"/>
      <c r="M24" s="186"/>
      <c r="N24" s="187"/>
      <c r="O24" s="178">
        <f t="shared" si="4"/>
        <v>0</v>
      </c>
      <c r="P24" s="178">
        <f t="shared" si="4"/>
        <v>0</v>
      </c>
      <c r="Q24" s="185">
        <v>66</v>
      </c>
      <c r="R24" s="190">
        <v>138</v>
      </c>
      <c r="S24" s="186"/>
      <c r="T24" s="187">
        <v>16</v>
      </c>
      <c r="U24" s="178">
        <f t="shared" si="5"/>
        <v>66</v>
      </c>
      <c r="V24" s="179">
        <f t="shared" si="2"/>
        <v>154</v>
      </c>
      <c r="W24" s="198"/>
      <c r="X24" s="191"/>
      <c r="Y24" s="191"/>
      <c r="Z24" s="187"/>
      <c r="AA24" s="60">
        <f t="shared" si="6"/>
        <v>0</v>
      </c>
      <c r="AB24" s="61">
        <f t="shared" si="6"/>
        <v>0</v>
      </c>
      <c r="AC24" s="148">
        <f t="shared" si="7"/>
        <v>220</v>
      </c>
      <c r="AD24" s="88"/>
    </row>
    <row r="25" spans="1:30" s="21" customFormat="1" ht="16.5" customHeight="1">
      <c r="A25" s="207" t="s">
        <v>109</v>
      </c>
      <c r="B25" s="59">
        <v>10</v>
      </c>
      <c r="C25" s="59">
        <f t="shared" si="3"/>
        <v>270</v>
      </c>
      <c r="D25" s="141">
        <v>242</v>
      </c>
      <c r="E25" s="126">
        <v>73</v>
      </c>
      <c r="F25" s="126">
        <v>169</v>
      </c>
      <c r="G25" s="29"/>
      <c r="H25" s="29">
        <v>22</v>
      </c>
      <c r="I25" s="704">
        <v>28</v>
      </c>
      <c r="J25" s="705">
        <v>10</v>
      </c>
      <c r="K25" s="176"/>
      <c r="L25" s="180"/>
      <c r="M25" s="191"/>
      <c r="N25" s="192"/>
      <c r="O25" s="178">
        <f t="shared" si="4"/>
        <v>0</v>
      </c>
      <c r="P25" s="178">
        <f t="shared" si="4"/>
        <v>0</v>
      </c>
      <c r="Q25" s="197"/>
      <c r="R25" s="198"/>
      <c r="S25" s="191">
        <v>73</v>
      </c>
      <c r="T25" s="192">
        <v>93</v>
      </c>
      <c r="U25" s="178">
        <f t="shared" si="5"/>
        <v>73</v>
      </c>
      <c r="V25" s="179">
        <f t="shared" si="2"/>
        <v>93</v>
      </c>
      <c r="W25" s="198"/>
      <c r="X25" s="191">
        <v>76</v>
      </c>
      <c r="Y25" s="191"/>
      <c r="Z25" s="192"/>
      <c r="AA25" s="60">
        <f t="shared" si="6"/>
        <v>0</v>
      </c>
      <c r="AB25" s="61">
        <f t="shared" si="6"/>
        <v>76</v>
      </c>
      <c r="AC25" s="148">
        <f t="shared" si="7"/>
        <v>242</v>
      </c>
      <c r="AD25" s="88"/>
    </row>
    <row r="26" spans="1:30" s="21" customFormat="1" ht="16.5" customHeight="1">
      <c r="A26" s="206" t="s">
        <v>56</v>
      </c>
      <c r="B26" s="59">
        <v>10</v>
      </c>
      <c r="C26" s="59">
        <f t="shared" si="3"/>
        <v>270</v>
      </c>
      <c r="D26" s="141">
        <f t="shared" si="8"/>
        <v>220</v>
      </c>
      <c r="E26" s="126">
        <f t="shared" si="9"/>
        <v>66</v>
      </c>
      <c r="F26" s="126">
        <f t="shared" si="0"/>
        <v>154</v>
      </c>
      <c r="G26" s="29"/>
      <c r="H26" s="29">
        <f t="shared" si="1"/>
        <v>20</v>
      </c>
      <c r="I26" s="704">
        <f t="shared" si="10"/>
        <v>50</v>
      </c>
      <c r="J26" s="705">
        <f t="shared" si="11"/>
        <v>8.5</v>
      </c>
      <c r="K26" s="183"/>
      <c r="L26" s="184"/>
      <c r="M26" s="191"/>
      <c r="N26" s="192"/>
      <c r="O26" s="178">
        <f t="shared" si="4"/>
        <v>0</v>
      </c>
      <c r="P26" s="178">
        <f t="shared" si="4"/>
        <v>0</v>
      </c>
      <c r="Q26" s="197"/>
      <c r="R26" s="198"/>
      <c r="S26" s="191"/>
      <c r="T26" s="192"/>
      <c r="U26" s="178">
        <f t="shared" si="5"/>
        <v>0</v>
      </c>
      <c r="V26" s="179">
        <f t="shared" si="2"/>
        <v>0</v>
      </c>
      <c r="W26" s="198">
        <v>66</v>
      </c>
      <c r="X26" s="191">
        <v>154</v>
      </c>
      <c r="Y26" s="191"/>
      <c r="Z26" s="192"/>
      <c r="AA26" s="60">
        <f t="shared" si="6"/>
        <v>66</v>
      </c>
      <c r="AB26" s="61">
        <f t="shared" si="6"/>
        <v>154</v>
      </c>
      <c r="AC26" s="148">
        <f t="shared" si="7"/>
        <v>220</v>
      </c>
      <c r="AD26" s="88"/>
    </row>
    <row r="27" spans="1:30" s="21" customFormat="1" ht="16.5" customHeight="1">
      <c r="A27" s="206" t="s">
        <v>45</v>
      </c>
      <c r="B27" s="59">
        <v>10</v>
      </c>
      <c r="C27" s="59">
        <f t="shared" si="3"/>
        <v>270</v>
      </c>
      <c r="D27" s="141">
        <f t="shared" si="8"/>
        <v>220</v>
      </c>
      <c r="E27" s="126">
        <f t="shared" si="9"/>
        <v>66</v>
      </c>
      <c r="F27" s="126">
        <f t="shared" si="0"/>
        <v>154</v>
      </c>
      <c r="G27" s="29"/>
      <c r="H27" s="29">
        <f t="shared" si="1"/>
        <v>20</v>
      </c>
      <c r="I27" s="704">
        <f t="shared" si="10"/>
        <v>50</v>
      </c>
      <c r="J27" s="705">
        <f t="shared" si="11"/>
        <v>8.5</v>
      </c>
      <c r="K27" s="176"/>
      <c r="L27" s="177"/>
      <c r="M27" s="191"/>
      <c r="N27" s="192"/>
      <c r="O27" s="178">
        <f t="shared" si="4"/>
        <v>0</v>
      </c>
      <c r="P27" s="178">
        <f t="shared" si="4"/>
        <v>0</v>
      </c>
      <c r="Q27" s="197"/>
      <c r="R27" s="191"/>
      <c r="S27" s="191"/>
      <c r="T27" s="192"/>
      <c r="U27" s="178">
        <f t="shared" si="5"/>
        <v>0</v>
      </c>
      <c r="V27" s="179">
        <f t="shared" si="2"/>
        <v>0</v>
      </c>
      <c r="W27" s="198">
        <v>66</v>
      </c>
      <c r="X27" s="191">
        <v>154</v>
      </c>
      <c r="Y27" s="191"/>
      <c r="Z27" s="192"/>
      <c r="AA27" s="60">
        <f t="shared" si="6"/>
        <v>66</v>
      </c>
      <c r="AB27" s="61">
        <f t="shared" si="6"/>
        <v>154</v>
      </c>
      <c r="AC27" s="148">
        <f t="shared" si="7"/>
        <v>220</v>
      </c>
      <c r="AD27" s="88"/>
    </row>
    <row r="28" spans="1:30" s="21" customFormat="1" ht="16.5" customHeight="1">
      <c r="A28" s="206" t="s">
        <v>49</v>
      </c>
      <c r="B28" s="59">
        <v>10</v>
      </c>
      <c r="C28" s="59">
        <f t="shared" si="3"/>
        <v>270</v>
      </c>
      <c r="D28" s="141">
        <f t="shared" si="8"/>
        <v>220</v>
      </c>
      <c r="E28" s="126">
        <f t="shared" si="9"/>
        <v>66</v>
      </c>
      <c r="F28" s="126">
        <f t="shared" si="0"/>
        <v>154</v>
      </c>
      <c r="G28" s="29"/>
      <c r="H28" s="29">
        <f t="shared" si="1"/>
        <v>20</v>
      </c>
      <c r="I28" s="704">
        <f t="shared" si="10"/>
        <v>50</v>
      </c>
      <c r="J28" s="705">
        <f t="shared" si="11"/>
        <v>8.5</v>
      </c>
      <c r="K28" s="176"/>
      <c r="L28" s="177"/>
      <c r="M28" s="191"/>
      <c r="N28" s="192"/>
      <c r="O28" s="178">
        <f t="shared" si="4"/>
        <v>0</v>
      </c>
      <c r="P28" s="178">
        <f t="shared" si="4"/>
        <v>0</v>
      </c>
      <c r="Q28" s="197"/>
      <c r="R28" s="191"/>
      <c r="S28" s="191"/>
      <c r="T28" s="192"/>
      <c r="U28" s="178">
        <f t="shared" si="5"/>
        <v>0</v>
      </c>
      <c r="V28" s="179">
        <f t="shared" si="2"/>
        <v>0</v>
      </c>
      <c r="W28" s="198">
        <v>66</v>
      </c>
      <c r="X28" s="191">
        <v>74</v>
      </c>
      <c r="Y28" s="191"/>
      <c r="Z28" s="191">
        <v>80</v>
      </c>
      <c r="AA28" s="60">
        <f t="shared" si="6"/>
        <v>66</v>
      </c>
      <c r="AB28" s="61">
        <f t="shared" si="6"/>
        <v>154</v>
      </c>
      <c r="AC28" s="148">
        <f t="shared" si="7"/>
        <v>220</v>
      </c>
      <c r="AD28" s="88"/>
    </row>
    <row r="29" spans="1:30" s="21" customFormat="1" ht="16.5" customHeight="1">
      <c r="A29" s="206" t="s">
        <v>50</v>
      </c>
      <c r="B29" s="59">
        <v>10</v>
      </c>
      <c r="C29" s="59">
        <f t="shared" si="3"/>
        <v>270</v>
      </c>
      <c r="D29" s="141">
        <f t="shared" si="8"/>
        <v>220</v>
      </c>
      <c r="E29" s="126">
        <f t="shared" si="9"/>
        <v>66</v>
      </c>
      <c r="F29" s="126">
        <f t="shared" si="0"/>
        <v>154</v>
      </c>
      <c r="G29" s="29"/>
      <c r="H29" s="29">
        <f t="shared" si="1"/>
        <v>20</v>
      </c>
      <c r="I29" s="704">
        <f t="shared" si="10"/>
        <v>50</v>
      </c>
      <c r="J29" s="705">
        <f t="shared" si="11"/>
        <v>8.5</v>
      </c>
      <c r="K29" s="183"/>
      <c r="L29" s="184"/>
      <c r="M29" s="191"/>
      <c r="N29" s="192"/>
      <c r="O29" s="178">
        <f t="shared" si="4"/>
        <v>0</v>
      </c>
      <c r="P29" s="178">
        <f t="shared" si="4"/>
        <v>0</v>
      </c>
      <c r="Q29" s="197"/>
      <c r="R29" s="198"/>
      <c r="S29" s="191"/>
      <c r="T29" s="192"/>
      <c r="U29" s="178">
        <f>SUM(Q29,S29)</f>
        <v>0</v>
      </c>
      <c r="V29" s="179">
        <f t="shared" si="2"/>
        <v>0</v>
      </c>
      <c r="W29" s="198"/>
      <c r="X29" s="191"/>
      <c r="Y29" s="191">
        <v>66</v>
      </c>
      <c r="Z29" s="192">
        <v>154</v>
      </c>
      <c r="AA29" s="60">
        <f t="shared" si="6"/>
        <v>66</v>
      </c>
      <c r="AB29" s="61">
        <f t="shared" si="6"/>
        <v>154</v>
      </c>
      <c r="AC29" s="148">
        <f t="shared" si="7"/>
        <v>220</v>
      </c>
      <c r="AD29" s="88"/>
    </row>
    <row r="30" spans="1:30" s="21" customFormat="1" ht="16.5" customHeight="1" thickBot="1">
      <c r="A30" s="208" t="s">
        <v>110</v>
      </c>
      <c r="B30" s="109">
        <v>10</v>
      </c>
      <c r="C30" s="109">
        <f>B30*27</f>
        <v>270</v>
      </c>
      <c r="D30" s="142">
        <f>B30*22</f>
        <v>220</v>
      </c>
      <c r="E30" s="111" t="s">
        <v>27</v>
      </c>
      <c r="F30" s="111"/>
      <c r="G30" s="137">
        <v>220</v>
      </c>
      <c r="H30" s="110">
        <f t="shared" si="1"/>
        <v>20</v>
      </c>
      <c r="I30" s="706">
        <f>C30-D30</f>
        <v>50</v>
      </c>
      <c r="J30" s="706"/>
      <c r="K30" s="185"/>
      <c r="L30" s="186"/>
      <c r="M30" s="186"/>
      <c r="N30" s="187"/>
      <c r="O30" s="188">
        <f>SUM(K30,M30)</f>
        <v>0</v>
      </c>
      <c r="P30" s="188">
        <f>SUM(L30,N30)</f>
        <v>0</v>
      </c>
      <c r="Q30" s="185"/>
      <c r="R30" s="186"/>
      <c r="S30" s="186"/>
      <c r="T30" s="187"/>
      <c r="U30" s="188">
        <f>SUM(Q30,S30)</f>
        <v>0</v>
      </c>
      <c r="V30" s="189">
        <f t="shared" si="2"/>
        <v>0</v>
      </c>
      <c r="W30" s="190"/>
      <c r="X30" s="186"/>
      <c r="Y30" s="186"/>
      <c r="Z30" s="187">
        <v>220</v>
      </c>
      <c r="AA30" s="135">
        <f>SUM(W30,Y30)</f>
        <v>0</v>
      </c>
      <c r="AB30" s="136">
        <f>SUM(X30,Z30)</f>
        <v>220</v>
      </c>
      <c r="AC30" s="149">
        <f>SUM(O30,P30,U30,V30,AA30,AB30)</f>
        <v>220</v>
      </c>
      <c r="AD30" s="88"/>
    </row>
    <row r="31" spans="1:30" s="21" customFormat="1" ht="16.5" customHeight="1" thickBot="1">
      <c r="A31" s="65" t="s">
        <v>22</v>
      </c>
      <c r="B31" s="41">
        <f>SUM(B17:B30)</f>
        <v>100</v>
      </c>
      <c r="C31" s="41">
        <f>SUM(C17:C30)</f>
        <v>2700</v>
      </c>
      <c r="D31" s="41">
        <f>SUM(D17:D30)</f>
        <v>2200</v>
      </c>
      <c r="E31" s="66">
        <f>SUM(E17:E29)</f>
        <v>658</v>
      </c>
      <c r="F31" s="66">
        <f>SUM(F17:F29)</f>
        <v>1322</v>
      </c>
      <c r="G31" s="66">
        <f aca="true" t="shared" si="12" ref="G31:AC31">SUM(G17:G30)</f>
        <v>220</v>
      </c>
      <c r="H31" s="67">
        <f t="shared" si="12"/>
        <v>200</v>
      </c>
      <c r="I31" s="67">
        <f t="shared" si="12"/>
        <v>419</v>
      </c>
      <c r="J31" s="67">
        <v>78</v>
      </c>
      <c r="K31" s="67">
        <f t="shared" si="12"/>
        <v>154</v>
      </c>
      <c r="L31" s="67">
        <f t="shared" si="12"/>
        <v>126</v>
      </c>
      <c r="M31" s="67">
        <f t="shared" si="12"/>
        <v>101</v>
      </c>
      <c r="N31" s="67">
        <f t="shared" si="12"/>
        <v>137</v>
      </c>
      <c r="O31" s="67">
        <f t="shared" si="12"/>
        <v>255</v>
      </c>
      <c r="P31" s="67">
        <f t="shared" si="12"/>
        <v>263</v>
      </c>
      <c r="Q31" s="67">
        <f t="shared" si="12"/>
        <v>66</v>
      </c>
      <c r="R31" s="67">
        <f t="shared" si="12"/>
        <v>214</v>
      </c>
      <c r="S31" s="67">
        <f t="shared" si="12"/>
        <v>73</v>
      </c>
      <c r="T31" s="67">
        <f t="shared" si="12"/>
        <v>109</v>
      </c>
      <c r="U31" s="67">
        <f t="shared" si="12"/>
        <v>139</v>
      </c>
      <c r="V31" s="67">
        <f t="shared" si="12"/>
        <v>323</v>
      </c>
      <c r="W31" s="67">
        <f t="shared" si="12"/>
        <v>198</v>
      </c>
      <c r="X31" s="67">
        <f t="shared" si="12"/>
        <v>502</v>
      </c>
      <c r="Y31" s="67">
        <f t="shared" si="12"/>
        <v>66</v>
      </c>
      <c r="Z31" s="67">
        <f t="shared" si="12"/>
        <v>454</v>
      </c>
      <c r="AA31" s="67">
        <f t="shared" si="12"/>
        <v>264</v>
      </c>
      <c r="AB31" s="67">
        <f t="shared" si="12"/>
        <v>956</v>
      </c>
      <c r="AC31" s="67">
        <f t="shared" si="12"/>
        <v>2200</v>
      </c>
      <c r="AD31" s="88"/>
    </row>
    <row r="32" spans="1:30" s="21" customFormat="1" ht="16.5" customHeight="1" thickBot="1">
      <c r="A32" s="1267" t="s">
        <v>39</v>
      </c>
      <c r="B32" s="1268"/>
      <c r="C32" s="1268"/>
      <c r="D32" s="1268"/>
      <c r="E32" s="1268"/>
      <c r="F32" s="1268"/>
      <c r="G32" s="1268"/>
      <c r="H32" s="1268"/>
      <c r="I32" s="1268"/>
      <c r="J32" s="1268"/>
      <c r="K32" s="1268"/>
      <c r="L32" s="1268"/>
      <c r="M32" s="1268"/>
      <c r="N32" s="1268"/>
      <c r="O32" s="1268"/>
      <c r="P32" s="1268"/>
      <c r="Q32" s="1268"/>
      <c r="R32" s="1268"/>
      <c r="S32" s="1268"/>
      <c r="T32" s="1268"/>
      <c r="U32" s="1268"/>
      <c r="V32" s="1268"/>
      <c r="W32" s="1268"/>
      <c r="X32" s="1268"/>
      <c r="Y32" s="1268"/>
      <c r="Z32" s="1268"/>
      <c r="AA32" s="1268"/>
      <c r="AB32" s="1268"/>
      <c r="AC32" s="1269"/>
      <c r="AD32" s="88"/>
    </row>
    <row r="33" spans="1:30" s="21" customFormat="1" ht="16.5" customHeight="1">
      <c r="A33" s="89" t="s">
        <v>46</v>
      </c>
      <c r="B33" s="91">
        <v>10</v>
      </c>
      <c r="C33" s="91">
        <f>B33*27</f>
        <v>270</v>
      </c>
      <c r="D33" s="138">
        <f>B33*22</f>
        <v>220</v>
      </c>
      <c r="E33" s="165">
        <f>D33*0.3</f>
        <v>66</v>
      </c>
      <c r="F33" s="165">
        <f>D33-E33</f>
        <v>154</v>
      </c>
      <c r="G33" s="69"/>
      <c r="H33" s="69">
        <f>B33*2</f>
        <v>20</v>
      </c>
      <c r="I33" s="69">
        <f>C33-D33</f>
        <v>50</v>
      </c>
      <c r="J33" s="166">
        <f>B33*1.5</f>
        <v>15</v>
      </c>
      <c r="K33" s="167"/>
      <c r="L33" s="168"/>
      <c r="M33" s="169"/>
      <c r="N33" s="170"/>
      <c r="O33" s="105">
        <f>SUM(K33,M33)</f>
        <v>0</v>
      </c>
      <c r="P33" s="105">
        <f>SUM(L33,N33)</f>
        <v>0</v>
      </c>
      <c r="Q33" s="167"/>
      <c r="R33" s="168"/>
      <c r="S33" s="169"/>
      <c r="T33" s="170"/>
      <c r="U33" s="105">
        <f>SUM(Q33,S33)</f>
        <v>0</v>
      </c>
      <c r="V33" s="106">
        <f>SUM(R33,T33)</f>
        <v>0</v>
      </c>
      <c r="W33" s="100"/>
      <c r="X33" s="101"/>
      <c r="Y33" s="171">
        <v>66</v>
      </c>
      <c r="Z33" s="172">
        <v>154</v>
      </c>
      <c r="AA33" s="105">
        <f>SUM(W33,Y33)</f>
        <v>66</v>
      </c>
      <c r="AB33" s="106">
        <f>SUM(X33,Z33)</f>
        <v>154</v>
      </c>
      <c r="AC33" s="143">
        <f>SUM(O33,P33,U33,V33,AA33,AB33)</f>
        <v>220</v>
      </c>
      <c r="AD33" s="88"/>
    </row>
    <row r="34" spans="1:30" s="21" customFormat="1" ht="16.5" customHeight="1" thickBot="1">
      <c r="A34" s="90" t="s">
        <v>47</v>
      </c>
      <c r="B34" s="78">
        <v>10</v>
      </c>
      <c r="C34" s="78">
        <f>B34*27</f>
        <v>270</v>
      </c>
      <c r="D34" s="150"/>
      <c r="E34" s="150"/>
      <c r="F34" s="150"/>
      <c r="G34" s="151"/>
      <c r="H34" s="151"/>
      <c r="I34" s="151"/>
      <c r="J34" s="152"/>
      <c r="K34" s="153"/>
      <c r="L34" s="154"/>
      <c r="M34" s="155"/>
      <c r="N34" s="156"/>
      <c r="O34" s="157"/>
      <c r="P34" s="157"/>
      <c r="Q34" s="153"/>
      <c r="R34" s="158"/>
      <c r="S34" s="155"/>
      <c r="T34" s="156"/>
      <c r="U34" s="157"/>
      <c r="V34" s="159"/>
      <c r="W34" s="160"/>
      <c r="X34" s="154"/>
      <c r="Y34" s="161"/>
      <c r="Z34" s="162"/>
      <c r="AA34" s="163"/>
      <c r="AB34" s="164"/>
      <c r="AC34" s="163"/>
      <c r="AD34" s="88"/>
    </row>
    <row r="35" spans="1:30" s="21" customFormat="1" ht="16.5" customHeight="1" thickBot="1">
      <c r="A35" s="690" t="s">
        <v>23</v>
      </c>
      <c r="B35" s="28">
        <f>SUM(B34)</f>
        <v>10</v>
      </c>
      <c r="C35" s="28">
        <f>SUM(C34)</f>
        <v>270</v>
      </c>
      <c r="D35" s="28">
        <f>SUM(D33)</f>
        <v>220</v>
      </c>
      <c r="E35" s="28">
        <f aca="true" t="shared" si="13" ref="E35:AC35">SUM(E33)</f>
        <v>66</v>
      </c>
      <c r="F35" s="28">
        <f t="shared" si="13"/>
        <v>154</v>
      </c>
      <c r="G35" s="28">
        <f t="shared" si="13"/>
        <v>0</v>
      </c>
      <c r="H35" s="28">
        <f t="shared" si="13"/>
        <v>20</v>
      </c>
      <c r="I35" s="28">
        <f t="shared" si="13"/>
        <v>50</v>
      </c>
      <c r="J35" s="28">
        <f t="shared" si="13"/>
        <v>15</v>
      </c>
      <c r="K35" s="28">
        <f t="shared" si="13"/>
        <v>0</v>
      </c>
      <c r="L35" s="28">
        <f t="shared" si="13"/>
        <v>0</v>
      </c>
      <c r="M35" s="28">
        <f t="shared" si="13"/>
        <v>0</v>
      </c>
      <c r="N35" s="28">
        <f t="shared" si="13"/>
        <v>0</v>
      </c>
      <c r="O35" s="28">
        <f t="shared" si="13"/>
        <v>0</v>
      </c>
      <c r="P35" s="28">
        <f t="shared" si="13"/>
        <v>0</v>
      </c>
      <c r="Q35" s="28">
        <f t="shared" si="13"/>
        <v>0</v>
      </c>
      <c r="R35" s="28">
        <f t="shared" si="13"/>
        <v>0</v>
      </c>
      <c r="S35" s="28">
        <f t="shared" si="13"/>
        <v>0</v>
      </c>
      <c r="T35" s="28">
        <f t="shared" si="13"/>
        <v>0</v>
      </c>
      <c r="U35" s="28">
        <f t="shared" si="13"/>
        <v>0</v>
      </c>
      <c r="V35" s="28">
        <f t="shared" si="13"/>
        <v>0</v>
      </c>
      <c r="W35" s="28">
        <f t="shared" si="13"/>
        <v>0</v>
      </c>
      <c r="X35" s="28">
        <f t="shared" si="13"/>
        <v>0</v>
      </c>
      <c r="Y35" s="28">
        <f t="shared" si="13"/>
        <v>66</v>
      </c>
      <c r="Z35" s="28">
        <f t="shared" si="13"/>
        <v>154</v>
      </c>
      <c r="AA35" s="28">
        <f t="shared" si="13"/>
        <v>66</v>
      </c>
      <c r="AB35" s="28">
        <f t="shared" si="13"/>
        <v>154</v>
      </c>
      <c r="AC35" s="28">
        <f t="shared" si="13"/>
        <v>220</v>
      </c>
      <c r="AD35" s="88"/>
    </row>
    <row r="36" spans="1:30" s="21" customFormat="1" ht="16.5" customHeight="1" thickBot="1">
      <c r="A36" s="43" t="s">
        <v>14</v>
      </c>
      <c r="B36" s="40">
        <v>110</v>
      </c>
      <c r="C36" s="691">
        <v>2970</v>
      </c>
      <c r="D36" s="691">
        <f aca="true" t="shared" si="14" ref="D36:AC36">SUM(D31,D35)</f>
        <v>2420</v>
      </c>
      <c r="E36" s="692">
        <f t="shared" si="14"/>
        <v>724</v>
      </c>
      <c r="F36" s="691">
        <f t="shared" si="14"/>
        <v>1476</v>
      </c>
      <c r="G36" s="41">
        <f t="shared" si="14"/>
        <v>220</v>
      </c>
      <c r="H36" s="41">
        <f t="shared" si="14"/>
        <v>220</v>
      </c>
      <c r="I36" s="41">
        <f t="shared" si="14"/>
        <v>469</v>
      </c>
      <c r="J36" s="692">
        <f t="shared" si="14"/>
        <v>93</v>
      </c>
      <c r="K36" s="41">
        <f t="shared" si="14"/>
        <v>154</v>
      </c>
      <c r="L36" s="41">
        <f t="shared" si="14"/>
        <v>126</v>
      </c>
      <c r="M36" s="41">
        <f t="shared" si="14"/>
        <v>101</v>
      </c>
      <c r="N36" s="41">
        <f t="shared" si="14"/>
        <v>137</v>
      </c>
      <c r="O36" s="41">
        <f t="shared" si="14"/>
        <v>255</v>
      </c>
      <c r="P36" s="41">
        <f t="shared" si="14"/>
        <v>263</v>
      </c>
      <c r="Q36" s="41">
        <f t="shared" si="14"/>
        <v>66</v>
      </c>
      <c r="R36" s="41">
        <f t="shared" si="14"/>
        <v>214</v>
      </c>
      <c r="S36" s="41">
        <f t="shared" si="14"/>
        <v>73</v>
      </c>
      <c r="T36" s="41">
        <f t="shared" si="14"/>
        <v>109</v>
      </c>
      <c r="U36" s="41">
        <f t="shared" si="14"/>
        <v>139</v>
      </c>
      <c r="V36" s="41">
        <f t="shared" si="14"/>
        <v>323</v>
      </c>
      <c r="W36" s="41">
        <f t="shared" si="14"/>
        <v>198</v>
      </c>
      <c r="X36" s="41">
        <f t="shared" si="14"/>
        <v>502</v>
      </c>
      <c r="Y36" s="41">
        <f t="shared" si="14"/>
        <v>132</v>
      </c>
      <c r="Z36" s="41">
        <f t="shared" si="14"/>
        <v>608</v>
      </c>
      <c r="AA36" s="41">
        <f t="shared" si="14"/>
        <v>330</v>
      </c>
      <c r="AB36" s="691">
        <f t="shared" si="14"/>
        <v>1110</v>
      </c>
      <c r="AC36" s="41">
        <f t="shared" si="14"/>
        <v>2420</v>
      </c>
      <c r="AD36" s="88"/>
    </row>
    <row r="37" spans="1:29" s="112" customFormat="1" ht="16.5" customHeight="1" thickBot="1">
      <c r="A37" s="79" t="s">
        <v>40</v>
      </c>
      <c r="B37" s="51"/>
      <c r="C37" s="42"/>
      <c r="D37" s="42"/>
      <c r="E37" s="52"/>
      <c r="F37" s="42"/>
      <c r="G37" s="51"/>
      <c r="H37" s="51"/>
      <c r="I37" s="51"/>
      <c r="J37" s="5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3"/>
    </row>
    <row r="38" spans="1:36" s="24" customFormat="1" ht="16.5" customHeight="1" thickBot="1">
      <c r="A38" s="80" t="s">
        <v>34</v>
      </c>
      <c r="B38" s="118">
        <v>10</v>
      </c>
      <c r="C38" s="118">
        <v>220</v>
      </c>
      <c r="D38" s="113">
        <v>220</v>
      </c>
      <c r="E38" s="119">
        <v>220</v>
      </c>
      <c r="F38" s="119"/>
      <c r="G38" s="120"/>
      <c r="H38" s="119"/>
      <c r="I38" s="120"/>
      <c r="J38" s="119"/>
      <c r="K38" s="114">
        <v>44</v>
      </c>
      <c r="L38" s="115"/>
      <c r="M38" s="115">
        <v>34</v>
      </c>
      <c r="N38" s="121"/>
      <c r="O38" s="113">
        <f>SUM(K38,M38)</f>
        <v>78</v>
      </c>
      <c r="P38" s="119"/>
      <c r="Q38" s="114">
        <v>44</v>
      </c>
      <c r="R38" s="115"/>
      <c r="S38" s="115">
        <v>26</v>
      </c>
      <c r="T38" s="121"/>
      <c r="U38" s="116">
        <f>SUM(Q38,S38)</f>
        <v>70</v>
      </c>
      <c r="V38" s="119"/>
      <c r="W38" s="114">
        <v>44</v>
      </c>
      <c r="X38" s="115"/>
      <c r="Y38" s="115">
        <v>28</v>
      </c>
      <c r="Z38" s="121"/>
      <c r="AA38" s="116">
        <f>SUM(W38,Y38)</f>
        <v>72</v>
      </c>
      <c r="AB38" s="119"/>
      <c r="AC38" s="117">
        <f>SUM(O38,U38,AA38)</f>
        <v>220</v>
      </c>
      <c r="AD38" s="21"/>
      <c r="AE38" s="23"/>
      <c r="AF38" s="23"/>
      <c r="AG38" s="23"/>
      <c r="AH38" s="23"/>
      <c r="AI38" s="23"/>
      <c r="AJ38" s="23"/>
    </row>
    <row r="39" spans="1:252" s="25" customFormat="1" ht="13.5" customHeight="1">
      <c r="A39" s="81"/>
      <c r="B39" s="45"/>
      <c r="C39" s="46"/>
      <c r="D39" s="31"/>
      <c r="E39" s="47"/>
      <c r="F39" s="47"/>
      <c r="G39" s="47"/>
      <c r="H39" s="47"/>
      <c r="I39" s="47"/>
      <c r="J39" s="47"/>
      <c r="K39" s="47"/>
      <c r="L39" s="47"/>
      <c r="M39" s="48"/>
      <c r="N39" s="48"/>
      <c r="O39" s="49"/>
      <c r="P39" s="48"/>
      <c r="Q39" s="47"/>
      <c r="R39" s="47"/>
      <c r="S39" s="47"/>
      <c r="T39" s="50"/>
      <c r="U39" s="31"/>
      <c r="V39" s="50"/>
      <c r="W39" s="50"/>
      <c r="X39" s="50"/>
      <c r="Y39" s="50"/>
      <c r="Z39" s="50"/>
      <c r="AA39" s="31"/>
      <c r="AB39" s="50"/>
      <c r="AC39" s="31"/>
      <c r="AD39" s="21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</row>
    <row r="40" spans="1:23" s="10" customFormat="1" ht="10.5" customHeight="1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"/>
      <c r="U40" s="3"/>
      <c r="V40" s="3"/>
      <c r="W40" s="3"/>
    </row>
    <row r="41" spans="1:29" s="26" customFormat="1" ht="26.25" customHeight="1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3"/>
      <c r="U41" s="3"/>
      <c r="V41" s="3"/>
      <c r="W41" s="3"/>
      <c r="X41" s="10"/>
      <c r="Y41" s="10"/>
      <c r="Z41" s="10"/>
      <c r="AA41" s="10"/>
      <c r="AB41" s="10"/>
      <c r="AC41" s="10"/>
    </row>
    <row r="42" spans="1:29" s="26" customFormat="1" ht="8.25" customHeight="1">
      <c r="A42" s="3"/>
      <c r="B42" s="9"/>
      <c r="C42" s="9"/>
      <c r="D42" s="3"/>
      <c r="E42" s="9"/>
      <c r="F42" s="9"/>
      <c r="G42" s="9"/>
      <c r="H42" s="9"/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0"/>
      <c r="Y42" s="10"/>
      <c r="Z42" s="10"/>
      <c r="AA42" s="10"/>
      <c r="AB42" s="10"/>
      <c r="AC42" s="10"/>
    </row>
    <row r="43" spans="1:29" s="26" customFormat="1" ht="15.75">
      <c r="A43" s="11"/>
      <c r="B43" s="9"/>
      <c r="C43" s="9"/>
      <c r="D43" s="3"/>
      <c r="E43" s="9"/>
      <c r="F43" s="9"/>
      <c r="G43" s="9"/>
      <c r="H43" s="9"/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0"/>
      <c r="Y43" s="10"/>
      <c r="Z43" s="10"/>
      <c r="AA43" s="10"/>
      <c r="AB43" s="10"/>
      <c r="AC43" s="10"/>
    </row>
    <row r="44" spans="1:29" s="26" customFormat="1" ht="15.75" customHeight="1">
      <c r="A44" s="3"/>
      <c r="B44" s="9"/>
      <c r="C44" s="9"/>
      <c r="D44" s="3"/>
      <c r="E44" s="9"/>
      <c r="F44" s="9"/>
      <c r="G44" s="9"/>
      <c r="H44" s="9"/>
      <c r="I44" s="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0"/>
      <c r="Y44" s="10"/>
      <c r="Z44" s="10"/>
      <c r="AA44" s="10"/>
      <c r="AB44" s="10"/>
      <c r="AC44" s="10"/>
    </row>
    <row r="45" spans="1:23" s="10" customFormat="1" ht="12.75">
      <c r="A45" s="3"/>
      <c r="B45" s="9"/>
      <c r="C45" s="9"/>
      <c r="D45" s="2"/>
      <c r="E45" s="13"/>
      <c r="F45" s="13"/>
      <c r="G45" s="13"/>
      <c r="H45" s="13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s="10" customFormat="1" ht="12.75">
      <c r="A46" s="2"/>
      <c r="B46" s="13"/>
      <c r="C46" s="13"/>
      <c r="D46" s="2"/>
      <c r="E46" s="13"/>
      <c r="F46" s="13"/>
      <c r="G46" s="13"/>
      <c r="H46" s="13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9" s="10" customFormat="1" ht="12.75">
      <c r="A47" s="2"/>
      <c r="B47" s="13"/>
      <c r="C47" s="13"/>
      <c r="D47" s="2"/>
      <c r="E47" s="13"/>
      <c r="F47" s="13"/>
      <c r="G47" s="13"/>
      <c r="H47" s="13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  <c r="AA47" s="1"/>
      <c r="AB47" s="1"/>
      <c r="AC47" s="1"/>
    </row>
    <row r="48" spans="1:29" s="10" customFormat="1" ht="12.75">
      <c r="A48" s="2"/>
      <c r="B48" s="13"/>
      <c r="C48" s="13"/>
      <c r="D48" s="2"/>
      <c r="E48" s="13"/>
      <c r="F48" s="13"/>
      <c r="G48" s="13"/>
      <c r="H48" s="13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  <c r="AA48" s="1"/>
      <c r="AB48" s="1"/>
      <c r="AC48" s="1"/>
    </row>
    <row r="49" spans="1:29" s="10" customFormat="1" ht="12.75">
      <c r="A49" s="2"/>
      <c r="B49" s="13"/>
      <c r="C49" s="13"/>
      <c r="D49" s="2"/>
      <c r="E49" s="13"/>
      <c r="F49" s="13"/>
      <c r="G49" s="13"/>
      <c r="H49" s="13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  <c r="AA49" s="1"/>
      <c r="AB49" s="1"/>
      <c r="AC49" s="1"/>
    </row>
    <row r="50" spans="1:29" s="10" customFormat="1" ht="12.75">
      <c r="A50" s="2"/>
      <c r="B50" s="13"/>
      <c r="C50" s="13"/>
      <c r="D50" s="2"/>
      <c r="E50" s="13"/>
      <c r="F50" s="13"/>
      <c r="G50" s="13"/>
      <c r="H50" s="13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  <c r="AA50" s="1"/>
      <c r="AB50" s="1"/>
      <c r="AC50" s="1"/>
    </row>
    <row r="51" spans="1:29" s="10" customFormat="1" ht="12.75">
      <c r="A51" s="2"/>
      <c r="B51" s="13"/>
      <c r="C51" s="13"/>
      <c r="D51" s="2"/>
      <c r="E51" s="13"/>
      <c r="F51" s="13"/>
      <c r="G51" s="13"/>
      <c r="H51" s="13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  <c r="AA51" s="1"/>
      <c r="AB51" s="1"/>
      <c r="AC51" s="1"/>
    </row>
    <row r="52" spans="1:29" s="10" customFormat="1" ht="12.75">
      <c r="A52" s="2"/>
      <c r="B52" s="13"/>
      <c r="C52" s="13"/>
      <c r="D52" s="2"/>
      <c r="E52" s="13"/>
      <c r="F52" s="13"/>
      <c r="G52" s="13"/>
      <c r="H52" s="13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  <c r="AA52" s="1"/>
      <c r="AB52" s="1"/>
      <c r="AC52" s="1"/>
    </row>
    <row r="53" spans="1:29" s="10" customFormat="1" ht="12.75">
      <c r="A53" s="2"/>
      <c r="B53" s="13"/>
      <c r="C53" s="13"/>
      <c r="D53" s="2"/>
      <c r="E53" s="13"/>
      <c r="F53" s="13"/>
      <c r="G53" s="13"/>
      <c r="H53" s="13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  <c r="AA53" s="1"/>
      <c r="AB53" s="1"/>
      <c r="AC53" s="1"/>
    </row>
    <row r="54" spans="1:23" ht="12.75">
      <c r="A54" s="2"/>
      <c r="B54" s="13"/>
      <c r="C54" s="13"/>
      <c r="D54" s="2"/>
      <c r="E54" s="13"/>
      <c r="F54" s="13"/>
      <c r="G54" s="13"/>
      <c r="H54" s="13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13"/>
      <c r="C55" s="13"/>
      <c r="D55" s="2"/>
      <c r="E55" s="13"/>
      <c r="F55" s="13"/>
      <c r="G55" s="13"/>
      <c r="H55" s="13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"/>
      <c r="C56" s="13"/>
      <c r="D56" s="2"/>
      <c r="E56" s="13"/>
      <c r="F56" s="13"/>
      <c r="G56" s="13"/>
      <c r="H56" s="13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"/>
      <c r="C57" s="13"/>
      <c r="D57" s="2"/>
      <c r="E57" s="13"/>
      <c r="F57" s="13"/>
      <c r="G57" s="13"/>
      <c r="H57" s="13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13"/>
      <c r="C58" s="13"/>
      <c r="D58" s="2"/>
      <c r="E58" s="13"/>
      <c r="F58" s="13"/>
      <c r="G58" s="13"/>
      <c r="H58" s="13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13"/>
      <c r="C59" s="13"/>
      <c r="D59" s="2"/>
      <c r="E59" s="13"/>
      <c r="F59" s="13"/>
      <c r="G59" s="13"/>
      <c r="H59" s="13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13"/>
      <c r="C60" s="13"/>
      <c r="D60" s="2"/>
      <c r="E60" s="13"/>
      <c r="F60" s="13"/>
      <c r="G60" s="13"/>
      <c r="H60" s="13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13"/>
      <c r="C61" s="13"/>
      <c r="D61" s="2"/>
      <c r="E61" s="13"/>
      <c r="F61" s="13"/>
      <c r="G61" s="13"/>
      <c r="H61" s="13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13"/>
      <c r="C62" s="13"/>
      <c r="D62" s="2"/>
      <c r="E62" s="13"/>
      <c r="F62" s="13"/>
      <c r="G62" s="13"/>
      <c r="H62" s="13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13"/>
      <c r="C63" s="13"/>
      <c r="D63" s="2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13"/>
      <c r="C64" s="13"/>
      <c r="D64" s="2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13"/>
      <c r="C65" s="13"/>
      <c r="D65" s="2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13"/>
      <c r="C66" s="13"/>
      <c r="D66" s="2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13"/>
      <c r="C67" s="13"/>
      <c r="D67" s="2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13"/>
      <c r="C68" s="13"/>
      <c r="D68" s="2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13"/>
      <c r="C69" s="13"/>
      <c r="D69" s="2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13"/>
      <c r="C70" s="13"/>
      <c r="D70" s="2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13"/>
      <c r="C71" s="13"/>
      <c r="D71" s="2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13"/>
      <c r="C72" s="13"/>
      <c r="D72" s="2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13"/>
      <c r="C73" s="13"/>
      <c r="D73" s="2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13"/>
      <c r="C74" s="13"/>
      <c r="D74" s="2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13"/>
      <c r="C75" s="13"/>
      <c r="D75" s="2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13"/>
      <c r="C76" s="13"/>
      <c r="D76" s="2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13"/>
      <c r="C77" s="13"/>
      <c r="D77" s="2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13"/>
      <c r="C78" s="13"/>
      <c r="D78" s="2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13"/>
      <c r="C79" s="13"/>
      <c r="D79" s="2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13"/>
      <c r="C80" s="13"/>
      <c r="D80" s="2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13"/>
      <c r="C81" s="13"/>
      <c r="D81" s="2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13"/>
      <c r="C82" s="13"/>
      <c r="D82" s="2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13"/>
      <c r="C83" s="13"/>
      <c r="D83" s="2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13"/>
      <c r="C84" s="13"/>
      <c r="D84" s="2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13"/>
      <c r="C85" s="13"/>
      <c r="D85" s="2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13"/>
      <c r="C86" s="13"/>
      <c r="D86" s="2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13"/>
      <c r="C87" s="13"/>
      <c r="D87" s="2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13"/>
      <c r="C88" s="13"/>
      <c r="D88" s="2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13"/>
      <c r="C89" s="13"/>
      <c r="D89" s="2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13"/>
      <c r="C90" s="13"/>
      <c r="D90" s="2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13"/>
      <c r="C91" s="13"/>
      <c r="D91" s="2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13"/>
      <c r="C92" s="13"/>
      <c r="D92" s="2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13"/>
      <c r="C93" s="13"/>
      <c r="D93" s="2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13"/>
      <c r="C94" s="13"/>
      <c r="D94" s="2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13"/>
      <c r="C95" s="13"/>
      <c r="D95" s="2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13"/>
      <c r="C96" s="13"/>
      <c r="D96" s="2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13"/>
      <c r="C97" s="13"/>
      <c r="D97" s="2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13"/>
      <c r="C98" s="13"/>
      <c r="D98" s="2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13"/>
      <c r="C99" s="13"/>
      <c r="D99" s="2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13"/>
      <c r="C100" s="13"/>
      <c r="D100" s="2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13"/>
      <c r="C101" s="13"/>
      <c r="D101" s="2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13"/>
      <c r="C102" s="13"/>
      <c r="D102" s="2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13"/>
      <c r="C103" s="13"/>
      <c r="D103" s="2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13"/>
      <c r="C104" s="13"/>
      <c r="D104" s="2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13"/>
      <c r="C105" s="13"/>
      <c r="D105" s="2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13"/>
      <c r="C106" s="13"/>
      <c r="D106" s="2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13"/>
      <c r="C107" s="13"/>
      <c r="D107" s="2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13"/>
      <c r="C108" s="13"/>
      <c r="D108" s="2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13"/>
      <c r="C109" s="13"/>
      <c r="D109" s="2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13"/>
      <c r="C110" s="13"/>
      <c r="D110" s="2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13"/>
      <c r="C111" s="13"/>
      <c r="D111" s="2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13"/>
      <c r="C112" s="13"/>
      <c r="D112" s="2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13"/>
      <c r="C113" s="13"/>
      <c r="D113" s="2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13"/>
      <c r="C114" s="13"/>
      <c r="D114" s="2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13"/>
      <c r="C115" s="13"/>
      <c r="D115" s="2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2"/>
      <c r="B116" s="13"/>
      <c r="C116" s="13"/>
      <c r="D116" s="2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2"/>
      <c r="B117" s="13"/>
      <c r="C117" s="13"/>
      <c r="D117" s="2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2"/>
      <c r="B118" s="13"/>
      <c r="C118" s="13"/>
      <c r="D118" s="2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2"/>
      <c r="B119" s="13"/>
      <c r="C119" s="13"/>
      <c r="D119" s="2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2"/>
      <c r="B120" s="13"/>
      <c r="C120" s="13"/>
      <c r="D120" s="2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2"/>
      <c r="B121" s="13"/>
      <c r="C121" s="13"/>
      <c r="D121" s="2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2"/>
      <c r="B122" s="13"/>
      <c r="C122" s="13"/>
      <c r="D122" s="2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2"/>
      <c r="B123" s="13"/>
      <c r="C123" s="13"/>
      <c r="D123" s="2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3" ht="12.75">
      <c r="A124" s="2"/>
      <c r="B124" s="13"/>
      <c r="C124" s="13"/>
    </row>
  </sheetData>
  <sheetProtection/>
  <mergeCells count="34">
    <mergeCell ref="E11:E15"/>
    <mergeCell ref="U1:AC2"/>
    <mergeCell ref="A3:AC3"/>
    <mergeCell ref="A4:AB4"/>
    <mergeCell ref="K13:L13"/>
    <mergeCell ref="A5:AB5"/>
    <mergeCell ref="A7:M7"/>
    <mergeCell ref="A8:F8"/>
    <mergeCell ref="A9:S9"/>
    <mergeCell ref="A10:S10"/>
    <mergeCell ref="A11:A15"/>
    <mergeCell ref="B11:B15"/>
    <mergeCell ref="C11:C15"/>
    <mergeCell ref="D11:D15"/>
    <mergeCell ref="W13:X13"/>
    <mergeCell ref="F11:F15"/>
    <mergeCell ref="G11:G15"/>
    <mergeCell ref="H11:H15"/>
    <mergeCell ref="I11:I15"/>
    <mergeCell ref="J11:J15"/>
    <mergeCell ref="K11:AC11"/>
    <mergeCell ref="K12:P12"/>
    <mergeCell ref="Q12:V12"/>
    <mergeCell ref="W12:AB12"/>
    <mergeCell ref="Y13:Z13"/>
    <mergeCell ref="AA13:AB14"/>
    <mergeCell ref="AC13:AC14"/>
    <mergeCell ref="A16:AC16"/>
    <mergeCell ref="A32:AC32"/>
    <mergeCell ref="M13:N13"/>
    <mergeCell ref="O13:P14"/>
    <mergeCell ref="Q13:R13"/>
    <mergeCell ref="S13:T13"/>
    <mergeCell ref="U13:V14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2"/>
  <sheetViews>
    <sheetView workbookViewId="0" topLeftCell="A16">
      <selection activeCell="N54" sqref="N54"/>
    </sheetView>
  </sheetViews>
  <sheetFormatPr defaultColWidth="9.140625" defaultRowHeight="12.75"/>
  <cols>
    <col min="1" max="1" width="61.28125" style="710" customWidth="1"/>
    <col min="2" max="2" width="7.421875" style="712" customWidth="1"/>
    <col min="3" max="4" width="5.7109375" style="710" customWidth="1"/>
    <col min="5" max="9" width="5.7109375" style="712" customWidth="1"/>
    <col min="10" max="28" width="5.7109375" style="710" customWidth="1"/>
    <col min="29" max="16384" width="9.140625" style="710" customWidth="1"/>
  </cols>
  <sheetData>
    <row r="1" spans="1:22" ht="29.25" customHeight="1">
      <c r="A1" s="1453" t="s">
        <v>157</v>
      </c>
      <c r="B1" s="1453"/>
      <c r="C1" s="1453"/>
      <c r="D1" s="1453"/>
      <c r="E1" s="1453"/>
      <c r="F1" s="1453"/>
      <c r="G1" s="1453"/>
      <c r="H1" s="1453"/>
      <c r="I1" s="1453"/>
      <c r="J1" s="1453"/>
      <c r="K1" s="1453"/>
      <c r="L1" s="1453"/>
      <c r="M1" s="1453"/>
      <c r="N1" s="1453"/>
      <c r="O1" s="1453"/>
      <c r="P1" s="1453"/>
      <c r="Q1" s="1453"/>
      <c r="R1" s="1453"/>
      <c r="S1" s="1453"/>
      <c r="T1" s="1453"/>
      <c r="U1" s="1453"/>
      <c r="V1" s="1453"/>
    </row>
    <row r="2" spans="1:19" ht="12.75" customHeight="1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</row>
    <row r="3" spans="1:19" ht="12.75" customHeight="1">
      <c r="A3" s="1454" t="s">
        <v>120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713"/>
      <c r="N3" s="716"/>
      <c r="O3" s="716"/>
      <c r="P3" s="716"/>
      <c r="Q3" s="716"/>
      <c r="R3" s="716"/>
      <c r="S3" s="717"/>
    </row>
    <row r="4" spans="1:19" ht="12.75" customHeight="1">
      <c r="A4" s="713" t="s">
        <v>20</v>
      </c>
      <c r="B4" s="709"/>
      <c r="C4" s="713"/>
      <c r="D4" s="713"/>
      <c r="E4" s="709"/>
      <c r="F4" s="709"/>
      <c r="G4" s="709"/>
      <c r="H4" s="709"/>
      <c r="I4" s="709"/>
      <c r="J4" s="713"/>
      <c r="K4" s="713"/>
      <c r="L4" s="713"/>
      <c r="M4" s="713"/>
      <c r="N4" s="713"/>
      <c r="O4" s="713"/>
      <c r="P4" s="713"/>
      <c r="Q4" s="713"/>
      <c r="R4" s="713"/>
      <c r="S4" s="717"/>
    </row>
    <row r="5" spans="1:19" ht="12.75" customHeight="1">
      <c r="A5" s="1455" t="s">
        <v>21</v>
      </c>
      <c r="B5" s="1455"/>
      <c r="C5" s="1455"/>
      <c r="D5" s="1455"/>
      <c r="E5" s="1455"/>
      <c r="F5" s="1455"/>
      <c r="G5" s="1455"/>
      <c r="H5" s="1455"/>
      <c r="I5" s="1455"/>
      <c r="J5" s="1455"/>
      <c r="K5" s="1455"/>
      <c r="L5" s="1455"/>
      <c r="M5" s="1455"/>
      <c r="N5" s="1455"/>
      <c r="O5" s="1455"/>
      <c r="P5" s="1455"/>
      <c r="Q5" s="1455"/>
      <c r="R5" s="1455"/>
      <c r="S5" s="1455"/>
    </row>
    <row r="6" spans="1:19" ht="12.75" customHeight="1">
      <c r="A6" s="713" t="s">
        <v>121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</row>
    <row r="7" spans="1:19" ht="12.75" customHeight="1" thickBot="1">
      <c r="A7" s="1455" t="s">
        <v>122</v>
      </c>
      <c r="B7" s="1455"/>
      <c r="C7" s="1455"/>
      <c r="D7" s="1455"/>
      <c r="E7" s="1455"/>
      <c r="F7" s="1455"/>
      <c r="G7" s="1455"/>
      <c r="H7" s="1455"/>
      <c r="I7" s="1455"/>
      <c r="J7" s="1455"/>
      <c r="K7" s="1455"/>
      <c r="L7" s="1455"/>
      <c r="M7" s="1455"/>
      <c r="N7" s="1455"/>
      <c r="O7" s="1455"/>
      <c r="P7" s="1455"/>
      <c r="Q7" s="1455"/>
      <c r="R7" s="1455"/>
      <c r="S7" s="1455"/>
    </row>
    <row r="8" spans="1:29" ht="15" customHeight="1" thickBot="1">
      <c r="A8" s="1430" t="s">
        <v>0</v>
      </c>
      <c r="B8" s="1433" t="s">
        <v>17</v>
      </c>
      <c r="C8" s="1434" t="s">
        <v>7</v>
      </c>
      <c r="D8" s="1435"/>
      <c r="E8" s="1435"/>
      <c r="F8" s="1435"/>
      <c r="G8" s="1435"/>
      <c r="H8" s="1435"/>
      <c r="I8" s="1435"/>
      <c r="J8" s="1435"/>
      <c r="K8" s="1435"/>
      <c r="L8" s="1435"/>
      <c r="M8" s="1435"/>
      <c r="N8" s="1435"/>
      <c r="O8" s="1435"/>
      <c r="P8" s="1435"/>
      <c r="Q8" s="1435"/>
      <c r="R8" s="1435"/>
      <c r="S8" s="1435"/>
      <c r="T8" s="1435"/>
      <c r="U8" s="1435"/>
      <c r="V8" s="1435"/>
      <c r="W8" s="1435"/>
      <c r="X8" s="1435"/>
      <c r="Y8" s="1435"/>
      <c r="Z8" s="1435"/>
      <c r="AA8" s="1435"/>
      <c r="AB8" s="1435"/>
      <c r="AC8" s="1436"/>
    </row>
    <row r="9" spans="1:29" ht="11.25" customHeight="1" thickBot="1">
      <c r="A9" s="1431"/>
      <c r="B9" s="1428"/>
      <c r="C9" s="1437" t="s">
        <v>10</v>
      </c>
      <c r="D9" s="720"/>
      <c r="E9" s="1441" t="s">
        <v>1</v>
      </c>
      <c r="F9" s="1444" t="s">
        <v>123</v>
      </c>
      <c r="G9" s="1447" t="s">
        <v>124</v>
      </c>
      <c r="H9" s="1447" t="s">
        <v>125</v>
      </c>
      <c r="I9" s="1447" t="s">
        <v>18</v>
      </c>
      <c r="J9" s="1450" t="s">
        <v>19</v>
      </c>
      <c r="K9" s="1424" t="s">
        <v>15</v>
      </c>
      <c r="L9" s="1424"/>
      <c r="M9" s="1425"/>
      <c r="N9" s="1426"/>
      <c r="O9" s="1426"/>
      <c r="P9" s="1427"/>
      <c r="Q9" s="1424" t="s">
        <v>16</v>
      </c>
      <c r="R9" s="1424"/>
      <c r="S9" s="1425"/>
      <c r="T9" s="1426"/>
      <c r="U9" s="1426"/>
      <c r="V9" s="1427"/>
      <c r="W9" s="1424" t="s">
        <v>24</v>
      </c>
      <c r="X9" s="1424"/>
      <c r="Y9" s="1425"/>
      <c r="Z9" s="1426"/>
      <c r="AA9" s="1426"/>
      <c r="AB9" s="1427"/>
      <c r="AC9" s="721"/>
    </row>
    <row r="10" spans="1:29" ht="12.75" customHeight="1">
      <c r="A10" s="1431"/>
      <c r="B10" s="1428"/>
      <c r="C10" s="1438"/>
      <c r="D10" s="1428" t="s">
        <v>126</v>
      </c>
      <c r="E10" s="1442"/>
      <c r="F10" s="1445"/>
      <c r="G10" s="1448"/>
      <c r="H10" s="1448"/>
      <c r="I10" s="1448"/>
      <c r="J10" s="1451"/>
      <c r="K10" s="1411" t="s">
        <v>2</v>
      </c>
      <c r="L10" s="1412"/>
      <c r="M10" s="1413" t="s">
        <v>11</v>
      </c>
      <c r="N10" s="1411"/>
      <c r="O10" s="1414" t="s">
        <v>3</v>
      </c>
      <c r="P10" s="1415"/>
      <c r="Q10" s="1411" t="s">
        <v>2</v>
      </c>
      <c r="R10" s="1412"/>
      <c r="S10" s="1413" t="s">
        <v>11</v>
      </c>
      <c r="T10" s="1411"/>
      <c r="U10" s="1414" t="s">
        <v>3</v>
      </c>
      <c r="V10" s="1415"/>
      <c r="W10" s="1411" t="s">
        <v>2</v>
      </c>
      <c r="X10" s="1412"/>
      <c r="Y10" s="1413" t="s">
        <v>11</v>
      </c>
      <c r="Z10" s="1411"/>
      <c r="AA10" s="1414" t="s">
        <v>3</v>
      </c>
      <c r="AB10" s="1415"/>
      <c r="AC10" s="1418" t="s">
        <v>3</v>
      </c>
    </row>
    <row r="11" spans="1:29" ht="12.75" customHeight="1" thickBot="1">
      <c r="A11" s="1431"/>
      <c r="B11" s="1428"/>
      <c r="C11" s="1439"/>
      <c r="D11" s="1428"/>
      <c r="E11" s="1442"/>
      <c r="F11" s="1445"/>
      <c r="G11" s="1448"/>
      <c r="H11" s="1448"/>
      <c r="I11" s="1448"/>
      <c r="J11" s="1451"/>
      <c r="K11" s="1420" t="s">
        <v>4</v>
      </c>
      <c r="L11" s="1421"/>
      <c r="M11" s="1422" t="s">
        <v>127</v>
      </c>
      <c r="N11" s="1423"/>
      <c r="O11" s="1416"/>
      <c r="P11" s="1417"/>
      <c r="Q11" s="1420" t="s">
        <v>4</v>
      </c>
      <c r="R11" s="1421"/>
      <c r="S11" s="1422" t="s">
        <v>158</v>
      </c>
      <c r="T11" s="1423"/>
      <c r="U11" s="1416"/>
      <c r="V11" s="1417"/>
      <c r="W11" s="1420" t="s">
        <v>4</v>
      </c>
      <c r="X11" s="1421"/>
      <c r="Y11" s="1422" t="s">
        <v>4</v>
      </c>
      <c r="Z11" s="1423"/>
      <c r="AA11" s="1416"/>
      <c r="AB11" s="1417"/>
      <c r="AC11" s="1419"/>
    </row>
    <row r="12" spans="1:29" ht="19.5" customHeight="1" thickBot="1">
      <c r="A12" s="1432"/>
      <c r="B12" s="1429"/>
      <c r="C12" s="1440"/>
      <c r="D12" s="1429"/>
      <c r="E12" s="1443"/>
      <c r="F12" s="1446"/>
      <c r="G12" s="1449"/>
      <c r="H12" s="1449"/>
      <c r="I12" s="1449"/>
      <c r="J12" s="1452"/>
      <c r="K12" s="722" t="s">
        <v>12</v>
      </c>
      <c r="L12" s="718" t="s">
        <v>13</v>
      </c>
      <c r="M12" s="723" t="s">
        <v>12</v>
      </c>
      <c r="N12" s="719" t="s">
        <v>13</v>
      </c>
      <c r="O12" s="724" t="s">
        <v>12</v>
      </c>
      <c r="P12" s="725" t="s">
        <v>13</v>
      </c>
      <c r="Q12" s="722" t="s">
        <v>12</v>
      </c>
      <c r="R12" s="718" t="s">
        <v>13</v>
      </c>
      <c r="S12" s="723" t="s">
        <v>12</v>
      </c>
      <c r="T12" s="719" t="s">
        <v>13</v>
      </c>
      <c r="U12" s="724" t="s">
        <v>12</v>
      </c>
      <c r="V12" s="725" t="s">
        <v>13</v>
      </c>
      <c r="W12" s="722" t="s">
        <v>12</v>
      </c>
      <c r="X12" s="718" t="s">
        <v>13</v>
      </c>
      <c r="Y12" s="723" t="s">
        <v>12</v>
      </c>
      <c r="Z12" s="719" t="s">
        <v>13</v>
      </c>
      <c r="AA12" s="724" t="s">
        <v>12</v>
      </c>
      <c r="AB12" s="725" t="s">
        <v>13</v>
      </c>
      <c r="AC12" s="726" t="s">
        <v>8</v>
      </c>
    </row>
    <row r="13" spans="1:29" ht="15.75" customHeight="1">
      <c r="A13" s="727" t="s">
        <v>129</v>
      </c>
      <c r="B13" s="728"/>
      <c r="C13" s="729"/>
      <c r="D13" s="730"/>
      <c r="E13" s="731"/>
      <c r="F13" s="732"/>
      <c r="G13" s="733"/>
      <c r="H13" s="733"/>
      <c r="I13" s="733"/>
      <c r="J13" s="734"/>
      <c r="K13" s="735"/>
      <c r="L13" s="735"/>
      <c r="M13" s="736"/>
      <c r="N13" s="737"/>
      <c r="O13" s="738"/>
      <c r="P13" s="738"/>
      <c r="Q13" s="735"/>
      <c r="R13" s="735"/>
      <c r="S13" s="736"/>
      <c r="T13" s="737"/>
      <c r="U13" s="738"/>
      <c r="V13" s="738"/>
      <c r="W13" s="735"/>
      <c r="X13" s="735"/>
      <c r="Y13" s="736"/>
      <c r="Z13" s="737"/>
      <c r="AA13" s="738"/>
      <c r="AB13" s="739"/>
      <c r="AC13" s="740"/>
    </row>
    <row r="14" spans="1:29" s="112" customFormat="1" ht="13.5" customHeight="1">
      <c r="A14" s="741" t="s">
        <v>130</v>
      </c>
      <c r="B14" s="742">
        <v>2</v>
      </c>
      <c r="C14" s="743">
        <v>54</v>
      </c>
      <c r="D14" s="744">
        <v>44</v>
      </c>
      <c r="E14" s="745">
        <v>44</v>
      </c>
      <c r="F14" s="746"/>
      <c r="G14" s="747"/>
      <c r="H14" s="747">
        <v>4</v>
      </c>
      <c r="I14" s="747">
        <v>10</v>
      </c>
      <c r="J14" s="748">
        <v>2</v>
      </c>
      <c r="K14" s="749">
        <v>44</v>
      </c>
      <c r="L14" s="750"/>
      <c r="M14" s="751"/>
      <c r="N14" s="752"/>
      <c r="O14" s="753">
        <v>44</v>
      </c>
      <c r="P14" s="754"/>
      <c r="Q14" s="755"/>
      <c r="R14" s="750"/>
      <c r="S14" s="751"/>
      <c r="T14" s="752"/>
      <c r="U14" s="753"/>
      <c r="V14" s="754"/>
      <c r="W14" s="755"/>
      <c r="X14" s="750"/>
      <c r="Y14" s="751"/>
      <c r="Z14" s="752"/>
      <c r="AA14" s="753"/>
      <c r="AB14" s="754"/>
      <c r="AC14" s="756">
        <v>44</v>
      </c>
    </row>
    <row r="15" spans="1:29" s="112" customFormat="1" ht="15" customHeight="1">
      <c r="A15" s="757" t="s">
        <v>69</v>
      </c>
      <c r="B15" s="742">
        <v>1</v>
      </c>
      <c r="C15" s="743">
        <v>27</v>
      </c>
      <c r="D15" s="758">
        <v>22</v>
      </c>
      <c r="E15" s="759">
        <v>22</v>
      </c>
      <c r="F15" s="746"/>
      <c r="G15" s="747"/>
      <c r="H15" s="760">
        <v>2</v>
      </c>
      <c r="I15" s="747">
        <v>5</v>
      </c>
      <c r="J15" s="688">
        <v>2</v>
      </c>
      <c r="K15" s="761">
        <v>22</v>
      </c>
      <c r="L15" s="762"/>
      <c r="M15" s="763"/>
      <c r="N15" s="764"/>
      <c r="O15" s="765">
        <v>22</v>
      </c>
      <c r="P15" s="766"/>
      <c r="Q15" s="767"/>
      <c r="R15" s="762"/>
      <c r="S15" s="747"/>
      <c r="T15" s="764"/>
      <c r="U15" s="768"/>
      <c r="V15" s="766"/>
      <c r="W15" s="767"/>
      <c r="X15" s="762"/>
      <c r="Y15" s="747"/>
      <c r="Z15" s="764"/>
      <c r="AA15" s="768"/>
      <c r="AB15" s="766"/>
      <c r="AC15" s="688">
        <v>22</v>
      </c>
    </row>
    <row r="16" spans="1:29" s="112" customFormat="1" ht="15" customHeight="1">
      <c r="A16" s="769" t="s">
        <v>42</v>
      </c>
      <c r="B16" s="742">
        <v>2</v>
      </c>
      <c r="C16" s="743">
        <v>54</v>
      </c>
      <c r="D16" s="744">
        <v>44</v>
      </c>
      <c r="E16" s="770"/>
      <c r="F16" s="746">
        <v>44</v>
      </c>
      <c r="G16" s="747"/>
      <c r="H16" s="760">
        <v>4</v>
      </c>
      <c r="I16" s="747">
        <v>10</v>
      </c>
      <c r="J16" s="688">
        <v>2</v>
      </c>
      <c r="K16" s="767"/>
      <c r="L16" s="762"/>
      <c r="M16" s="763"/>
      <c r="N16" s="764"/>
      <c r="O16" s="771"/>
      <c r="P16" s="766"/>
      <c r="Q16" s="767"/>
      <c r="R16" s="762"/>
      <c r="S16" s="747"/>
      <c r="T16" s="764"/>
      <c r="U16" s="768"/>
      <c r="V16" s="766"/>
      <c r="W16" s="767"/>
      <c r="X16" s="762">
        <v>44</v>
      </c>
      <c r="Y16" s="747"/>
      <c r="Z16" s="764"/>
      <c r="AA16" s="768"/>
      <c r="AB16" s="766">
        <v>44</v>
      </c>
      <c r="AC16" s="688">
        <v>44</v>
      </c>
    </row>
    <row r="17" spans="1:29" s="112" customFormat="1" ht="15" customHeight="1">
      <c r="A17" s="769" t="s">
        <v>37</v>
      </c>
      <c r="B17" s="742">
        <v>2</v>
      </c>
      <c r="C17" s="743">
        <v>54</v>
      </c>
      <c r="D17" s="744">
        <v>44</v>
      </c>
      <c r="E17" s="759">
        <v>44</v>
      </c>
      <c r="F17" s="746"/>
      <c r="G17" s="747"/>
      <c r="H17" s="760">
        <v>4</v>
      </c>
      <c r="I17" s="747">
        <v>10</v>
      </c>
      <c r="J17" s="688">
        <v>2</v>
      </c>
      <c r="K17" s="761">
        <v>44</v>
      </c>
      <c r="L17" s="762"/>
      <c r="M17" s="760"/>
      <c r="N17" s="764"/>
      <c r="O17" s="765">
        <v>44</v>
      </c>
      <c r="P17" s="766"/>
      <c r="Q17" s="767"/>
      <c r="R17" s="762"/>
      <c r="S17" s="747"/>
      <c r="T17" s="764"/>
      <c r="U17" s="768"/>
      <c r="V17" s="766"/>
      <c r="W17" s="767"/>
      <c r="X17" s="762"/>
      <c r="Y17" s="747"/>
      <c r="Z17" s="764"/>
      <c r="AA17" s="768"/>
      <c r="AB17" s="766"/>
      <c r="AC17" s="688">
        <v>44</v>
      </c>
    </row>
    <row r="18" spans="1:29" s="112" customFormat="1" ht="15" customHeight="1">
      <c r="A18" s="1409" t="s">
        <v>132</v>
      </c>
      <c r="B18" s="742"/>
      <c r="C18" s="743"/>
      <c r="D18" s="744"/>
      <c r="E18" s="759"/>
      <c r="F18" s="746"/>
      <c r="G18" s="747"/>
      <c r="H18" s="760"/>
      <c r="I18" s="747"/>
      <c r="J18" s="688"/>
      <c r="K18" s="761"/>
      <c r="L18" s="762"/>
      <c r="M18" s="760"/>
      <c r="N18" s="764"/>
      <c r="O18" s="765"/>
      <c r="P18" s="766"/>
      <c r="Q18" s="767"/>
      <c r="R18" s="762"/>
      <c r="S18" s="747"/>
      <c r="T18" s="764"/>
      <c r="U18" s="768"/>
      <c r="V18" s="766"/>
      <c r="W18" s="767"/>
      <c r="X18" s="762"/>
      <c r="Y18" s="747"/>
      <c r="Z18" s="764"/>
      <c r="AA18" s="768"/>
      <c r="AB18" s="766"/>
      <c r="AC18" s="688"/>
    </row>
    <row r="19" spans="1:29" s="112" customFormat="1" ht="15" customHeight="1">
      <c r="A19" s="1410"/>
      <c r="B19" s="742"/>
      <c r="C19" s="743"/>
      <c r="D19" s="744"/>
      <c r="E19" s="759"/>
      <c r="F19" s="746"/>
      <c r="G19" s="747"/>
      <c r="H19" s="760"/>
      <c r="I19" s="747"/>
      <c r="J19" s="688"/>
      <c r="K19" s="761"/>
      <c r="L19" s="762"/>
      <c r="M19" s="760"/>
      <c r="N19" s="764"/>
      <c r="O19" s="765"/>
      <c r="P19" s="766"/>
      <c r="Q19" s="767"/>
      <c r="R19" s="762"/>
      <c r="S19" s="747"/>
      <c r="T19" s="764"/>
      <c r="U19" s="768"/>
      <c r="V19" s="766"/>
      <c r="W19" s="767"/>
      <c r="X19" s="762"/>
      <c r="Y19" s="747"/>
      <c r="Z19" s="764"/>
      <c r="AA19" s="768"/>
      <c r="AB19" s="766"/>
      <c r="AC19" s="688"/>
    </row>
    <row r="20" spans="1:29" s="777" customFormat="1" ht="13.5" customHeight="1">
      <c r="A20" s="772" t="s">
        <v>133</v>
      </c>
      <c r="B20" s="742">
        <v>10</v>
      </c>
      <c r="C20" s="743">
        <v>270</v>
      </c>
      <c r="D20" s="744">
        <v>220</v>
      </c>
      <c r="E20" s="773">
        <f>D20*0.3</f>
        <v>66</v>
      </c>
      <c r="F20" s="774">
        <f>D20-E20</f>
        <v>154</v>
      </c>
      <c r="G20" s="747"/>
      <c r="H20" s="747">
        <v>20</v>
      </c>
      <c r="I20" s="747">
        <v>50</v>
      </c>
      <c r="J20" s="748">
        <v>9</v>
      </c>
      <c r="K20" s="750">
        <v>40</v>
      </c>
      <c r="L20" s="750">
        <v>131</v>
      </c>
      <c r="M20" s="751">
        <v>26</v>
      </c>
      <c r="N20" s="752">
        <v>23</v>
      </c>
      <c r="O20" s="753">
        <f>SUM(K20,M20)</f>
        <v>66</v>
      </c>
      <c r="P20" s="754">
        <f>SUM(L20,N20)</f>
        <v>154</v>
      </c>
      <c r="Q20" s="775"/>
      <c r="R20" s="775"/>
      <c r="S20" s="776"/>
      <c r="T20" s="752"/>
      <c r="U20" s="753"/>
      <c r="V20" s="754"/>
      <c r="W20" s="750"/>
      <c r="X20" s="750"/>
      <c r="Y20" s="751"/>
      <c r="Z20" s="752"/>
      <c r="AA20" s="753"/>
      <c r="AB20" s="754"/>
      <c r="AC20" s="756">
        <v>220</v>
      </c>
    </row>
    <row r="21" spans="1:29" s="777" customFormat="1" ht="13.5" customHeight="1">
      <c r="A21" s="778" t="s">
        <v>134</v>
      </c>
      <c r="B21" s="742"/>
      <c r="C21" s="743"/>
      <c r="D21" s="744"/>
      <c r="E21" s="773"/>
      <c r="F21" s="774"/>
      <c r="G21" s="747"/>
      <c r="H21" s="747"/>
      <c r="I21" s="747"/>
      <c r="J21" s="748"/>
      <c r="K21" s="779">
        <v>20</v>
      </c>
      <c r="L21" s="779">
        <v>49</v>
      </c>
      <c r="M21" s="780"/>
      <c r="N21" s="781"/>
      <c r="O21" s="753"/>
      <c r="P21" s="754"/>
      <c r="Q21" s="775"/>
      <c r="R21" s="775"/>
      <c r="S21" s="776"/>
      <c r="T21" s="752"/>
      <c r="U21" s="753"/>
      <c r="V21" s="754"/>
      <c r="W21" s="750"/>
      <c r="X21" s="750"/>
      <c r="Y21" s="751"/>
      <c r="Z21" s="752"/>
      <c r="AA21" s="753"/>
      <c r="AB21" s="754"/>
      <c r="AC21" s="756"/>
    </row>
    <row r="22" spans="1:29" s="777" customFormat="1" ht="13.5" customHeight="1">
      <c r="A22" s="778" t="s">
        <v>135</v>
      </c>
      <c r="B22" s="742"/>
      <c r="C22" s="743"/>
      <c r="D22" s="744"/>
      <c r="E22" s="773"/>
      <c r="F22" s="774"/>
      <c r="G22" s="747"/>
      <c r="H22" s="747"/>
      <c r="I22" s="747"/>
      <c r="J22" s="748"/>
      <c r="K22" s="779"/>
      <c r="L22" s="779"/>
      <c r="M22" s="780">
        <v>10</v>
      </c>
      <c r="N22" s="781">
        <v>23</v>
      </c>
      <c r="O22" s="753"/>
      <c r="P22" s="754"/>
      <c r="Q22" s="775"/>
      <c r="R22" s="775"/>
      <c r="S22" s="776"/>
      <c r="T22" s="752"/>
      <c r="U22" s="753"/>
      <c r="V22" s="754"/>
      <c r="W22" s="750"/>
      <c r="X22" s="750"/>
      <c r="Y22" s="751"/>
      <c r="Z22" s="752"/>
      <c r="AA22" s="753"/>
      <c r="AB22" s="754"/>
      <c r="AC22" s="756"/>
    </row>
    <row r="23" spans="1:29" s="777" customFormat="1" ht="13.5" customHeight="1">
      <c r="A23" s="778" t="s">
        <v>136</v>
      </c>
      <c r="B23" s="742"/>
      <c r="C23" s="743"/>
      <c r="D23" s="744"/>
      <c r="E23" s="773"/>
      <c r="F23" s="774"/>
      <c r="G23" s="747"/>
      <c r="H23" s="747"/>
      <c r="I23" s="747"/>
      <c r="J23" s="748"/>
      <c r="K23" s="779"/>
      <c r="L23" s="779"/>
      <c r="M23" s="780">
        <v>16</v>
      </c>
      <c r="N23" s="781"/>
      <c r="O23" s="753"/>
      <c r="P23" s="754"/>
      <c r="Q23" s="775"/>
      <c r="R23" s="775"/>
      <c r="S23" s="776"/>
      <c r="T23" s="752"/>
      <c r="U23" s="753"/>
      <c r="V23" s="754"/>
      <c r="W23" s="750"/>
      <c r="X23" s="750"/>
      <c r="Y23" s="751"/>
      <c r="Z23" s="752"/>
      <c r="AA23" s="753"/>
      <c r="AB23" s="754"/>
      <c r="AC23" s="756"/>
    </row>
    <row r="24" spans="1:29" s="777" customFormat="1" ht="13.5" customHeight="1">
      <c r="A24" s="778" t="s">
        <v>137</v>
      </c>
      <c r="B24" s="742"/>
      <c r="C24" s="743"/>
      <c r="D24" s="744"/>
      <c r="E24" s="773"/>
      <c r="F24" s="774"/>
      <c r="G24" s="747"/>
      <c r="H24" s="747"/>
      <c r="I24" s="747"/>
      <c r="J24" s="748"/>
      <c r="K24" s="779">
        <v>20</v>
      </c>
      <c r="L24" s="779">
        <v>82</v>
      </c>
      <c r="M24" s="780"/>
      <c r="N24" s="781"/>
      <c r="O24" s="753"/>
      <c r="P24" s="754"/>
      <c r="Q24" s="775"/>
      <c r="R24" s="775"/>
      <c r="S24" s="776"/>
      <c r="T24" s="752"/>
      <c r="U24" s="753"/>
      <c r="V24" s="754"/>
      <c r="W24" s="750"/>
      <c r="X24" s="750"/>
      <c r="Y24" s="751"/>
      <c r="Z24" s="752"/>
      <c r="AA24" s="753"/>
      <c r="AB24" s="754"/>
      <c r="AC24" s="756"/>
    </row>
    <row r="25" spans="1:29" s="777" customFormat="1" ht="15" customHeight="1">
      <c r="A25" s="772" t="s">
        <v>138</v>
      </c>
      <c r="B25" s="742">
        <v>10</v>
      </c>
      <c r="C25" s="743">
        <v>270</v>
      </c>
      <c r="D25" s="744">
        <v>220</v>
      </c>
      <c r="E25" s="773">
        <f aca="true" t="shared" si="0" ref="E25:E32">D25*0.3</f>
        <v>66</v>
      </c>
      <c r="F25" s="774">
        <f aca="true" t="shared" si="1" ref="F25:F32">D25-E25</f>
        <v>154</v>
      </c>
      <c r="G25" s="747"/>
      <c r="H25" s="747">
        <v>20</v>
      </c>
      <c r="I25" s="747">
        <v>50</v>
      </c>
      <c r="J25" s="748">
        <v>9</v>
      </c>
      <c r="K25" s="750"/>
      <c r="L25" s="750"/>
      <c r="M25" s="782">
        <v>50</v>
      </c>
      <c r="N25" s="783">
        <v>120</v>
      </c>
      <c r="O25" s="753">
        <f>SUM(K25,M25)</f>
        <v>50</v>
      </c>
      <c r="P25" s="754">
        <f>SUM(L25,N25)</f>
        <v>120</v>
      </c>
      <c r="Q25" s="749">
        <v>16</v>
      </c>
      <c r="R25" s="749">
        <v>34</v>
      </c>
      <c r="S25" s="751"/>
      <c r="T25" s="752"/>
      <c r="U25" s="753">
        <f aca="true" t="shared" si="2" ref="U25:V27">SUM(Q25,S25)</f>
        <v>16</v>
      </c>
      <c r="V25" s="754">
        <f t="shared" si="2"/>
        <v>34</v>
      </c>
      <c r="W25" s="750"/>
      <c r="X25" s="750"/>
      <c r="Y25" s="751"/>
      <c r="Z25" s="752"/>
      <c r="AA25" s="753">
        <f aca="true" t="shared" si="3" ref="AA25:AB38">SUM(W25,Y25)</f>
        <v>0</v>
      </c>
      <c r="AB25" s="754">
        <f t="shared" si="3"/>
        <v>0</v>
      </c>
      <c r="AC25" s="756">
        <v>220</v>
      </c>
    </row>
    <row r="26" spans="1:29" s="777" customFormat="1" ht="15" customHeight="1">
      <c r="A26" s="855" t="s">
        <v>159</v>
      </c>
      <c r="B26" s="742"/>
      <c r="C26" s="743"/>
      <c r="D26" s="744">
        <v>44</v>
      </c>
      <c r="E26" s="773">
        <v>44</v>
      </c>
      <c r="F26" s="774"/>
      <c r="G26" s="747"/>
      <c r="H26" s="747"/>
      <c r="I26" s="747"/>
      <c r="J26" s="748"/>
      <c r="K26" s="750">
        <v>22</v>
      </c>
      <c r="L26" s="750"/>
      <c r="M26" s="782">
        <v>22</v>
      </c>
      <c r="N26" s="783"/>
      <c r="O26" s="753">
        <v>44</v>
      </c>
      <c r="P26" s="754"/>
      <c r="Q26" s="749"/>
      <c r="R26" s="749"/>
      <c r="S26" s="751"/>
      <c r="T26" s="752"/>
      <c r="U26" s="753"/>
      <c r="V26" s="754"/>
      <c r="W26" s="750"/>
      <c r="X26" s="750"/>
      <c r="Y26" s="751"/>
      <c r="Z26" s="752"/>
      <c r="AA26" s="753"/>
      <c r="AB26" s="754"/>
      <c r="AC26" s="756">
        <v>44</v>
      </c>
    </row>
    <row r="27" spans="1:29" s="112" customFormat="1" ht="15" customHeight="1">
      <c r="A27" s="772" t="s">
        <v>139</v>
      </c>
      <c r="B27" s="742">
        <v>10</v>
      </c>
      <c r="C27" s="743">
        <v>270</v>
      </c>
      <c r="D27" s="744">
        <v>220</v>
      </c>
      <c r="E27" s="773">
        <f t="shared" si="0"/>
        <v>66</v>
      </c>
      <c r="F27" s="774">
        <f t="shared" si="1"/>
        <v>154</v>
      </c>
      <c r="G27" s="747"/>
      <c r="H27" s="747">
        <v>20</v>
      </c>
      <c r="I27" s="747">
        <v>50</v>
      </c>
      <c r="J27" s="748">
        <v>9</v>
      </c>
      <c r="K27" s="750"/>
      <c r="L27" s="750"/>
      <c r="M27" s="751"/>
      <c r="N27" s="752"/>
      <c r="O27" s="753"/>
      <c r="P27" s="754"/>
      <c r="Q27" s="750">
        <v>20</v>
      </c>
      <c r="R27" s="750">
        <v>60</v>
      </c>
      <c r="S27" s="751">
        <v>46</v>
      </c>
      <c r="T27" s="752">
        <v>94</v>
      </c>
      <c r="U27" s="753">
        <f t="shared" si="2"/>
        <v>66</v>
      </c>
      <c r="V27" s="754">
        <f t="shared" si="2"/>
        <v>154</v>
      </c>
      <c r="W27" s="749"/>
      <c r="X27" s="749"/>
      <c r="Y27" s="751"/>
      <c r="Z27" s="752"/>
      <c r="AA27" s="753">
        <f t="shared" si="3"/>
        <v>0</v>
      </c>
      <c r="AB27" s="754">
        <f t="shared" si="3"/>
        <v>0</v>
      </c>
      <c r="AC27" s="756">
        <v>220</v>
      </c>
    </row>
    <row r="28" spans="1:29" s="112" customFormat="1" ht="30" customHeight="1">
      <c r="A28" s="772" t="s">
        <v>160</v>
      </c>
      <c r="B28" s="742">
        <v>10</v>
      </c>
      <c r="C28" s="744">
        <v>270</v>
      </c>
      <c r="D28" s="744">
        <v>220</v>
      </c>
      <c r="E28" s="773">
        <v>66</v>
      </c>
      <c r="F28" s="774">
        <v>154</v>
      </c>
      <c r="G28" s="747"/>
      <c r="H28" s="747">
        <v>20</v>
      </c>
      <c r="I28" s="747">
        <v>50</v>
      </c>
      <c r="J28" s="748">
        <v>9</v>
      </c>
      <c r="K28" s="750"/>
      <c r="L28" s="750"/>
      <c r="M28" s="751"/>
      <c r="N28" s="752"/>
      <c r="O28" s="753"/>
      <c r="P28" s="754"/>
      <c r="Q28" s="750">
        <v>36</v>
      </c>
      <c r="R28" s="750">
        <v>90</v>
      </c>
      <c r="S28" s="751">
        <v>16</v>
      </c>
      <c r="T28" s="752">
        <v>24</v>
      </c>
      <c r="U28" s="753">
        <v>52</v>
      </c>
      <c r="V28" s="754">
        <v>114</v>
      </c>
      <c r="W28" s="749">
        <v>14</v>
      </c>
      <c r="X28" s="749">
        <v>40</v>
      </c>
      <c r="Y28" s="751"/>
      <c r="Z28" s="752"/>
      <c r="AA28" s="753">
        <v>14</v>
      </c>
      <c r="AB28" s="754">
        <v>40</v>
      </c>
      <c r="AC28" s="756">
        <v>220</v>
      </c>
    </row>
    <row r="29" spans="1:29" s="112" customFormat="1" ht="15" customHeight="1">
      <c r="A29" s="772" t="s">
        <v>141</v>
      </c>
      <c r="B29" s="742">
        <v>10</v>
      </c>
      <c r="C29" s="744">
        <v>270</v>
      </c>
      <c r="D29" s="744">
        <v>220</v>
      </c>
      <c r="E29" s="773">
        <f t="shared" si="0"/>
        <v>66</v>
      </c>
      <c r="F29" s="774">
        <f t="shared" si="1"/>
        <v>154</v>
      </c>
      <c r="G29" s="747"/>
      <c r="H29" s="747">
        <v>20</v>
      </c>
      <c r="I29" s="747">
        <v>50</v>
      </c>
      <c r="J29" s="748">
        <v>9</v>
      </c>
      <c r="K29" s="750"/>
      <c r="L29" s="750"/>
      <c r="M29" s="751"/>
      <c r="N29" s="752"/>
      <c r="O29" s="753"/>
      <c r="P29" s="754"/>
      <c r="Q29" s="749"/>
      <c r="R29" s="749"/>
      <c r="S29" s="782"/>
      <c r="T29" s="783"/>
      <c r="U29" s="753"/>
      <c r="V29" s="754"/>
      <c r="W29" s="750">
        <v>66</v>
      </c>
      <c r="X29" s="750">
        <v>154</v>
      </c>
      <c r="Y29" s="751"/>
      <c r="Z29" s="752"/>
      <c r="AA29" s="753">
        <f t="shared" si="3"/>
        <v>66</v>
      </c>
      <c r="AB29" s="754">
        <f t="shared" si="3"/>
        <v>154</v>
      </c>
      <c r="AC29" s="756">
        <v>220</v>
      </c>
    </row>
    <row r="30" spans="1:29" s="112" customFormat="1" ht="15" customHeight="1">
      <c r="A30" s="772" t="s">
        <v>142</v>
      </c>
      <c r="B30" s="742">
        <v>10</v>
      </c>
      <c r="C30" s="744">
        <v>270</v>
      </c>
      <c r="D30" s="744">
        <v>220</v>
      </c>
      <c r="E30" s="773">
        <f t="shared" si="0"/>
        <v>66</v>
      </c>
      <c r="F30" s="774">
        <f t="shared" si="1"/>
        <v>154</v>
      </c>
      <c r="G30" s="747"/>
      <c r="H30" s="747">
        <v>20</v>
      </c>
      <c r="I30" s="747">
        <v>50</v>
      </c>
      <c r="J30" s="748">
        <v>9</v>
      </c>
      <c r="K30" s="750"/>
      <c r="L30" s="750"/>
      <c r="M30" s="751"/>
      <c r="N30" s="752"/>
      <c r="O30" s="753"/>
      <c r="P30" s="754"/>
      <c r="Q30" s="750"/>
      <c r="R30" s="750"/>
      <c r="S30" s="751"/>
      <c r="T30" s="752"/>
      <c r="U30" s="753"/>
      <c r="V30" s="754"/>
      <c r="W30" s="749">
        <v>66</v>
      </c>
      <c r="X30" s="749"/>
      <c r="Y30" s="751"/>
      <c r="Z30" s="752">
        <v>154</v>
      </c>
      <c r="AA30" s="753">
        <f t="shared" si="3"/>
        <v>66</v>
      </c>
      <c r="AB30" s="754">
        <f t="shared" si="3"/>
        <v>154</v>
      </c>
      <c r="AC30" s="756">
        <v>220</v>
      </c>
    </row>
    <row r="31" spans="1:29" s="112" customFormat="1" ht="30" customHeight="1">
      <c r="A31" s="772" t="s">
        <v>143</v>
      </c>
      <c r="B31" s="742">
        <v>10</v>
      </c>
      <c r="C31" s="744">
        <v>270</v>
      </c>
      <c r="D31" s="744">
        <v>220</v>
      </c>
      <c r="E31" s="773">
        <f t="shared" si="0"/>
        <v>66</v>
      </c>
      <c r="F31" s="774">
        <f t="shared" si="1"/>
        <v>154</v>
      </c>
      <c r="G31" s="747"/>
      <c r="H31" s="747">
        <v>20</v>
      </c>
      <c r="I31" s="747">
        <v>50</v>
      </c>
      <c r="J31" s="748">
        <v>9</v>
      </c>
      <c r="K31" s="750"/>
      <c r="L31" s="750"/>
      <c r="M31" s="751"/>
      <c r="N31" s="752"/>
      <c r="O31" s="753"/>
      <c r="P31" s="754"/>
      <c r="Q31" s="750"/>
      <c r="R31" s="750"/>
      <c r="S31" s="751"/>
      <c r="T31" s="752"/>
      <c r="U31" s="753"/>
      <c r="V31" s="754"/>
      <c r="W31" s="749">
        <v>66</v>
      </c>
      <c r="X31" s="749">
        <v>154</v>
      </c>
      <c r="Y31" s="751"/>
      <c r="Z31" s="752"/>
      <c r="AA31" s="753">
        <f t="shared" si="3"/>
        <v>66</v>
      </c>
      <c r="AB31" s="754">
        <f t="shared" si="3"/>
        <v>154</v>
      </c>
      <c r="AC31" s="756">
        <v>220</v>
      </c>
    </row>
    <row r="32" spans="1:29" s="112" customFormat="1" ht="14.25" customHeight="1">
      <c r="A32" s="772" t="s">
        <v>144</v>
      </c>
      <c r="B32" s="742">
        <v>10</v>
      </c>
      <c r="C32" s="744">
        <v>270</v>
      </c>
      <c r="D32" s="744">
        <v>220</v>
      </c>
      <c r="E32" s="773">
        <f t="shared" si="0"/>
        <v>66</v>
      </c>
      <c r="F32" s="774">
        <f t="shared" si="1"/>
        <v>154</v>
      </c>
      <c r="G32" s="747"/>
      <c r="H32" s="747">
        <v>20</v>
      </c>
      <c r="I32" s="747">
        <v>50</v>
      </c>
      <c r="J32" s="748">
        <v>9</v>
      </c>
      <c r="K32" s="750"/>
      <c r="L32" s="750"/>
      <c r="M32" s="751"/>
      <c r="N32" s="752"/>
      <c r="O32" s="753"/>
      <c r="P32" s="754"/>
      <c r="Q32" s="750"/>
      <c r="R32" s="750"/>
      <c r="S32" s="751"/>
      <c r="T32" s="752"/>
      <c r="U32" s="753"/>
      <c r="V32" s="754"/>
      <c r="W32" s="750"/>
      <c r="X32" s="750"/>
      <c r="Y32" s="751">
        <v>66</v>
      </c>
      <c r="Z32" s="752">
        <v>154</v>
      </c>
      <c r="AA32" s="753">
        <f t="shared" si="3"/>
        <v>66</v>
      </c>
      <c r="AB32" s="754">
        <f t="shared" si="3"/>
        <v>154</v>
      </c>
      <c r="AC32" s="756">
        <v>220</v>
      </c>
    </row>
    <row r="33" spans="1:29" s="112" customFormat="1" ht="14.25" customHeight="1">
      <c r="A33" s="778" t="s">
        <v>145</v>
      </c>
      <c r="B33" s="742"/>
      <c r="C33" s="744"/>
      <c r="D33" s="744"/>
      <c r="E33" s="773"/>
      <c r="F33" s="774"/>
      <c r="G33" s="747"/>
      <c r="H33" s="747"/>
      <c r="I33" s="747"/>
      <c r="J33" s="748"/>
      <c r="K33" s="750"/>
      <c r="L33" s="750"/>
      <c r="M33" s="751"/>
      <c r="N33" s="752"/>
      <c r="O33" s="753"/>
      <c r="P33" s="754"/>
      <c r="Q33" s="750"/>
      <c r="R33" s="750"/>
      <c r="S33" s="751"/>
      <c r="T33" s="752"/>
      <c r="U33" s="753"/>
      <c r="V33" s="754"/>
      <c r="W33" s="779"/>
      <c r="X33" s="779"/>
      <c r="Y33" s="780">
        <v>20</v>
      </c>
      <c r="Z33" s="781">
        <v>65</v>
      </c>
      <c r="AA33" s="753"/>
      <c r="AB33" s="754"/>
      <c r="AC33" s="756"/>
    </row>
    <row r="34" spans="1:29" s="112" customFormat="1" ht="14.25" customHeight="1">
      <c r="A34" s="778" t="s">
        <v>146</v>
      </c>
      <c r="B34" s="742"/>
      <c r="C34" s="744"/>
      <c r="D34" s="744"/>
      <c r="E34" s="773"/>
      <c r="F34" s="774"/>
      <c r="G34" s="747"/>
      <c r="H34" s="747"/>
      <c r="I34" s="747"/>
      <c r="J34" s="748"/>
      <c r="K34" s="750"/>
      <c r="L34" s="750"/>
      <c r="M34" s="751"/>
      <c r="N34" s="752"/>
      <c r="O34" s="753"/>
      <c r="P34" s="754"/>
      <c r="Q34" s="750"/>
      <c r="R34" s="750"/>
      <c r="S34" s="751"/>
      <c r="T34" s="752"/>
      <c r="U34" s="753"/>
      <c r="V34" s="754"/>
      <c r="W34" s="779"/>
      <c r="X34" s="779"/>
      <c r="Y34" s="780">
        <v>20</v>
      </c>
      <c r="Z34" s="781">
        <v>65</v>
      </c>
      <c r="AA34" s="753"/>
      <c r="AB34" s="754"/>
      <c r="AC34" s="756"/>
    </row>
    <row r="35" spans="1:29" s="112" customFormat="1" ht="14.25" customHeight="1">
      <c r="A35" s="778" t="s">
        <v>147</v>
      </c>
      <c r="B35" s="742"/>
      <c r="C35" s="744"/>
      <c r="D35" s="744"/>
      <c r="E35" s="773"/>
      <c r="F35" s="774"/>
      <c r="G35" s="747"/>
      <c r="H35" s="747"/>
      <c r="I35" s="747"/>
      <c r="J35" s="748"/>
      <c r="K35" s="750"/>
      <c r="L35" s="750"/>
      <c r="M35" s="751"/>
      <c r="N35" s="752"/>
      <c r="O35" s="753"/>
      <c r="P35" s="754"/>
      <c r="Q35" s="750"/>
      <c r="R35" s="750"/>
      <c r="S35" s="751"/>
      <c r="T35" s="752"/>
      <c r="U35" s="753"/>
      <c r="V35" s="754"/>
      <c r="W35" s="779"/>
      <c r="X35" s="779"/>
      <c r="Y35" s="780">
        <v>13</v>
      </c>
      <c r="Z35" s="781">
        <v>12</v>
      </c>
      <c r="AA35" s="753"/>
      <c r="AB35" s="754"/>
      <c r="AC35" s="756"/>
    </row>
    <row r="36" spans="1:29" s="112" customFormat="1" ht="14.25" customHeight="1">
      <c r="A36" s="778" t="s">
        <v>148</v>
      </c>
      <c r="B36" s="742"/>
      <c r="C36" s="744"/>
      <c r="D36" s="744"/>
      <c r="E36" s="773"/>
      <c r="F36" s="774"/>
      <c r="G36" s="747"/>
      <c r="H36" s="747"/>
      <c r="I36" s="747"/>
      <c r="J36" s="748"/>
      <c r="K36" s="750"/>
      <c r="L36" s="750"/>
      <c r="M36" s="751"/>
      <c r="N36" s="752"/>
      <c r="O36" s="753"/>
      <c r="P36" s="754"/>
      <c r="Q36" s="750"/>
      <c r="R36" s="750"/>
      <c r="S36" s="751"/>
      <c r="T36" s="752"/>
      <c r="U36" s="753"/>
      <c r="V36" s="754"/>
      <c r="W36" s="779"/>
      <c r="X36" s="779"/>
      <c r="Y36" s="780">
        <v>13</v>
      </c>
      <c r="Z36" s="781">
        <v>12</v>
      </c>
      <c r="AA36" s="753"/>
      <c r="AB36" s="754"/>
      <c r="AC36" s="756"/>
    </row>
    <row r="37" spans="1:29" s="112" customFormat="1" ht="14.25" customHeight="1">
      <c r="A37" s="778" t="s">
        <v>161</v>
      </c>
      <c r="B37" s="742"/>
      <c r="C37" s="744"/>
      <c r="D37" s="744">
        <v>22</v>
      </c>
      <c r="E37" s="773">
        <v>22</v>
      </c>
      <c r="F37" s="774"/>
      <c r="G37" s="747"/>
      <c r="H37" s="747"/>
      <c r="I37" s="747"/>
      <c r="J37" s="748"/>
      <c r="K37" s="750"/>
      <c r="L37" s="750"/>
      <c r="M37" s="751"/>
      <c r="N37" s="752"/>
      <c r="O37" s="753"/>
      <c r="P37" s="754"/>
      <c r="Q37" s="750"/>
      <c r="R37" s="750"/>
      <c r="S37" s="751"/>
      <c r="T37" s="752"/>
      <c r="U37" s="753"/>
      <c r="V37" s="754"/>
      <c r="W37" s="779"/>
      <c r="X37" s="779"/>
      <c r="Y37" s="782">
        <v>22</v>
      </c>
      <c r="Z37" s="781"/>
      <c r="AA37" s="753">
        <v>22</v>
      </c>
      <c r="AB37" s="754"/>
      <c r="AC37" s="756">
        <v>22</v>
      </c>
    </row>
    <row r="38" spans="1:29" s="777" customFormat="1" ht="15" customHeight="1" thickBot="1">
      <c r="A38" s="772" t="s">
        <v>52</v>
      </c>
      <c r="B38" s="742">
        <v>10</v>
      </c>
      <c r="C38" s="744">
        <v>270</v>
      </c>
      <c r="D38" s="744">
        <v>220</v>
      </c>
      <c r="E38" s="784">
        <v>83</v>
      </c>
      <c r="F38" s="785">
        <v>0</v>
      </c>
      <c r="G38" s="747">
        <v>220</v>
      </c>
      <c r="H38" s="747">
        <v>20</v>
      </c>
      <c r="I38" s="747">
        <v>50</v>
      </c>
      <c r="J38" s="748">
        <v>9</v>
      </c>
      <c r="K38" s="750"/>
      <c r="L38" s="750"/>
      <c r="M38" s="751"/>
      <c r="N38" s="752"/>
      <c r="O38" s="753"/>
      <c r="P38" s="754"/>
      <c r="Q38" s="750"/>
      <c r="R38" s="750"/>
      <c r="S38" s="751"/>
      <c r="T38" s="752"/>
      <c r="U38" s="753"/>
      <c r="V38" s="754"/>
      <c r="W38" s="750"/>
      <c r="X38" s="750"/>
      <c r="Y38" s="751"/>
      <c r="Z38" s="752">
        <v>220</v>
      </c>
      <c r="AA38" s="753">
        <f t="shared" si="3"/>
        <v>0</v>
      </c>
      <c r="AB38" s="754">
        <f t="shared" si="3"/>
        <v>220</v>
      </c>
      <c r="AC38" s="756">
        <v>220</v>
      </c>
    </row>
    <row r="39" spans="1:40" s="795" customFormat="1" ht="16.5" customHeight="1" thickBot="1">
      <c r="A39" s="786" t="s">
        <v>150</v>
      </c>
      <c r="B39" s="787">
        <f>SUM(B13:B38)</f>
        <v>97</v>
      </c>
      <c r="C39" s="788">
        <f>SUM(C13:C38)</f>
        <v>2619</v>
      </c>
      <c r="D39" s="789">
        <f>SUM(D13:D38)</f>
        <v>2200</v>
      </c>
      <c r="E39" s="790">
        <v>704</v>
      </c>
      <c r="F39" s="791">
        <f>SUM(F14:F38)</f>
        <v>1276</v>
      </c>
      <c r="G39" s="790">
        <v>220</v>
      </c>
      <c r="H39" s="790">
        <v>194</v>
      </c>
      <c r="I39" s="790">
        <v>485</v>
      </c>
      <c r="J39" s="790">
        <v>89</v>
      </c>
      <c r="K39" s="792">
        <v>172</v>
      </c>
      <c r="L39" s="792">
        <v>131</v>
      </c>
      <c r="M39" s="792">
        <v>76</v>
      </c>
      <c r="N39" s="792">
        <v>143</v>
      </c>
      <c r="O39" s="789">
        <f aca="true" t="shared" si="4" ref="O39:V39">SUM(O14:O38)</f>
        <v>270</v>
      </c>
      <c r="P39" s="789">
        <f t="shared" si="4"/>
        <v>274</v>
      </c>
      <c r="Q39" s="792">
        <f t="shared" si="4"/>
        <v>72</v>
      </c>
      <c r="R39" s="792">
        <f t="shared" si="4"/>
        <v>184</v>
      </c>
      <c r="S39" s="792">
        <f t="shared" si="4"/>
        <v>62</v>
      </c>
      <c r="T39" s="792">
        <f t="shared" si="4"/>
        <v>118</v>
      </c>
      <c r="U39" s="789">
        <f t="shared" si="4"/>
        <v>134</v>
      </c>
      <c r="V39" s="789">
        <f t="shared" si="4"/>
        <v>302</v>
      </c>
      <c r="W39" s="792">
        <v>212</v>
      </c>
      <c r="X39" s="792">
        <v>392</v>
      </c>
      <c r="Y39" s="792">
        <v>88</v>
      </c>
      <c r="Z39" s="792">
        <v>528</v>
      </c>
      <c r="AA39" s="789">
        <f>SUM(AA14:AA38)</f>
        <v>300</v>
      </c>
      <c r="AB39" s="789">
        <f>SUM(AB14:AB38)</f>
        <v>920</v>
      </c>
      <c r="AC39" s="793">
        <f>SUM(AC14:AC38)</f>
        <v>2200</v>
      </c>
      <c r="AD39" s="794"/>
      <c r="AE39" s="794"/>
      <c r="AF39" s="794"/>
      <c r="AG39" s="794"/>
      <c r="AH39" s="794"/>
      <c r="AI39" s="794"/>
      <c r="AJ39" s="794"/>
      <c r="AK39" s="794"/>
      <c r="AL39" s="794"/>
      <c r="AM39" s="794"/>
      <c r="AN39" s="794"/>
    </row>
    <row r="40" spans="1:256" s="804" customFormat="1" ht="13.5" customHeight="1">
      <c r="A40" s="796" t="s">
        <v>151</v>
      </c>
      <c r="B40" s="797"/>
      <c r="C40" s="798"/>
      <c r="D40" s="798"/>
      <c r="E40" s="799"/>
      <c r="F40" s="751"/>
      <c r="G40" s="751"/>
      <c r="H40" s="751"/>
      <c r="I40" s="751"/>
      <c r="J40" s="800"/>
      <c r="K40" s="799"/>
      <c r="L40" s="750"/>
      <c r="M40" s="751"/>
      <c r="N40" s="752"/>
      <c r="O40" s="753"/>
      <c r="P40" s="753"/>
      <c r="Q40" s="799"/>
      <c r="R40" s="750"/>
      <c r="S40" s="751"/>
      <c r="T40" s="752"/>
      <c r="U40" s="753"/>
      <c r="V40" s="753"/>
      <c r="W40" s="799"/>
      <c r="X40" s="750"/>
      <c r="Y40" s="751"/>
      <c r="Z40" s="752"/>
      <c r="AA40" s="753"/>
      <c r="AB40" s="801"/>
      <c r="AC40" s="802"/>
      <c r="AD40" s="803"/>
      <c r="AE40" s="803"/>
      <c r="AF40" s="803"/>
      <c r="AG40" s="803"/>
      <c r="AH40" s="803"/>
      <c r="AI40" s="803"/>
      <c r="AJ40" s="803"/>
      <c r="AK40" s="803"/>
      <c r="AL40" s="803"/>
      <c r="AM40" s="803"/>
      <c r="AN40" s="803"/>
      <c r="AO40" s="803"/>
      <c r="AP40" s="803"/>
      <c r="AQ40" s="803"/>
      <c r="AR40" s="803"/>
      <c r="AS40" s="803"/>
      <c r="AT40" s="803"/>
      <c r="AU40" s="803"/>
      <c r="AV40" s="803"/>
      <c r="AW40" s="803"/>
      <c r="AX40" s="803"/>
      <c r="AY40" s="803"/>
      <c r="AZ40" s="803"/>
      <c r="BA40" s="803"/>
      <c r="BB40" s="803"/>
      <c r="BC40" s="803"/>
      <c r="BD40" s="803"/>
      <c r="BE40" s="803"/>
      <c r="BF40" s="803"/>
      <c r="BG40" s="803"/>
      <c r="BH40" s="803"/>
      <c r="BI40" s="803"/>
      <c r="BJ40" s="803"/>
      <c r="BK40" s="803"/>
      <c r="BL40" s="803"/>
      <c r="BM40" s="803"/>
      <c r="BN40" s="803"/>
      <c r="BO40" s="803"/>
      <c r="BP40" s="803"/>
      <c r="BQ40" s="803"/>
      <c r="BR40" s="803"/>
      <c r="BS40" s="803"/>
      <c r="BT40" s="803"/>
      <c r="BU40" s="803"/>
      <c r="BV40" s="803"/>
      <c r="BW40" s="803"/>
      <c r="BX40" s="803"/>
      <c r="BY40" s="803"/>
      <c r="BZ40" s="803"/>
      <c r="CA40" s="803"/>
      <c r="CB40" s="803"/>
      <c r="CC40" s="803"/>
      <c r="CD40" s="803"/>
      <c r="CE40" s="803"/>
      <c r="CF40" s="803"/>
      <c r="CG40" s="803"/>
      <c r="CH40" s="803"/>
      <c r="CI40" s="803"/>
      <c r="CJ40" s="803"/>
      <c r="CK40" s="803"/>
      <c r="CL40" s="803"/>
      <c r="CM40" s="803"/>
      <c r="CN40" s="803"/>
      <c r="CO40" s="803"/>
      <c r="CP40" s="803"/>
      <c r="CQ40" s="803"/>
      <c r="CR40" s="803"/>
      <c r="CS40" s="803"/>
      <c r="CT40" s="803"/>
      <c r="CU40" s="803"/>
      <c r="CV40" s="803"/>
      <c r="CW40" s="803"/>
      <c r="CX40" s="803"/>
      <c r="CY40" s="803"/>
      <c r="CZ40" s="803"/>
      <c r="DA40" s="803"/>
      <c r="DB40" s="803"/>
      <c r="DC40" s="803"/>
      <c r="DD40" s="803"/>
      <c r="DE40" s="803"/>
      <c r="DF40" s="803"/>
      <c r="DG40" s="803"/>
      <c r="DH40" s="803"/>
      <c r="DI40" s="803"/>
      <c r="DJ40" s="803"/>
      <c r="DK40" s="803"/>
      <c r="DL40" s="803"/>
      <c r="DM40" s="803"/>
      <c r="DN40" s="803"/>
      <c r="DO40" s="803"/>
      <c r="DP40" s="803"/>
      <c r="DQ40" s="803"/>
      <c r="DR40" s="803"/>
      <c r="DS40" s="803"/>
      <c r="DT40" s="803"/>
      <c r="DU40" s="803"/>
      <c r="DV40" s="803"/>
      <c r="DW40" s="803"/>
      <c r="DX40" s="803"/>
      <c r="DY40" s="803"/>
      <c r="DZ40" s="803"/>
      <c r="EA40" s="803"/>
      <c r="EB40" s="803"/>
      <c r="EC40" s="803"/>
      <c r="ED40" s="803"/>
      <c r="EE40" s="803"/>
      <c r="EF40" s="803"/>
      <c r="EG40" s="803"/>
      <c r="EH40" s="803"/>
      <c r="EI40" s="803"/>
      <c r="EJ40" s="803"/>
      <c r="EK40" s="803"/>
      <c r="EL40" s="803"/>
      <c r="EM40" s="803"/>
      <c r="EN40" s="803"/>
      <c r="EO40" s="803"/>
      <c r="EP40" s="803"/>
      <c r="EQ40" s="803"/>
      <c r="ER40" s="803"/>
      <c r="ES40" s="803"/>
      <c r="ET40" s="803"/>
      <c r="EU40" s="803"/>
      <c r="EV40" s="803"/>
      <c r="EW40" s="803"/>
      <c r="EX40" s="803"/>
      <c r="EY40" s="803"/>
      <c r="EZ40" s="803"/>
      <c r="FA40" s="803"/>
      <c r="FB40" s="803"/>
      <c r="FC40" s="803"/>
      <c r="FD40" s="803"/>
      <c r="FE40" s="803"/>
      <c r="FF40" s="803"/>
      <c r="FG40" s="803"/>
      <c r="FH40" s="803"/>
      <c r="FI40" s="803"/>
      <c r="FJ40" s="803"/>
      <c r="FK40" s="803"/>
      <c r="FL40" s="803"/>
      <c r="FM40" s="803"/>
      <c r="FN40" s="803"/>
      <c r="FO40" s="803"/>
      <c r="FP40" s="803"/>
      <c r="FQ40" s="803"/>
      <c r="FR40" s="803"/>
      <c r="FS40" s="803"/>
      <c r="FT40" s="803"/>
      <c r="FU40" s="803"/>
      <c r="FV40" s="803"/>
      <c r="FW40" s="803"/>
      <c r="FX40" s="803"/>
      <c r="FY40" s="803"/>
      <c r="FZ40" s="803"/>
      <c r="GA40" s="803"/>
      <c r="GB40" s="803"/>
      <c r="GC40" s="803"/>
      <c r="GD40" s="803"/>
      <c r="GE40" s="803"/>
      <c r="GF40" s="803"/>
      <c r="GG40" s="803"/>
      <c r="GH40" s="803"/>
      <c r="GI40" s="803"/>
      <c r="GJ40" s="803"/>
      <c r="GK40" s="803"/>
      <c r="GL40" s="803"/>
      <c r="GM40" s="803"/>
      <c r="GN40" s="803"/>
      <c r="GO40" s="803"/>
      <c r="GP40" s="803"/>
      <c r="GQ40" s="803"/>
      <c r="GR40" s="803"/>
      <c r="GS40" s="803"/>
      <c r="GT40" s="803"/>
      <c r="GU40" s="803"/>
      <c r="GV40" s="803"/>
      <c r="GW40" s="803"/>
      <c r="GX40" s="803"/>
      <c r="GY40" s="803"/>
      <c r="GZ40" s="803"/>
      <c r="HA40" s="803"/>
      <c r="HB40" s="803"/>
      <c r="HC40" s="803"/>
      <c r="HD40" s="803"/>
      <c r="HE40" s="803"/>
      <c r="HF40" s="803"/>
      <c r="HG40" s="803"/>
      <c r="HH40" s="803"/>
      <c r="HI40" s="803"/>
      <c r="HJ40" s="803"/>
      <c r="HK40" s="803"/>
      <c r="HL40" s="803"/>
      <c r="HM40" s="803"/>
      <c r="HN40" s="803"/>
      <c r="HO40" s="803"/>
      <c r="HP40" s="803"/>
      <c r="HQ40" s="803"/>
      <c r="HR40" s="803"/>
      <c r="HS40" s="803"/>
      <c r="HT40" s="803"/>
      <c r="HU40" s="803"/>
      <c r="HV40" s="803"/>
      <c r="HW40" s="803"/>
      <c r="HX40" s="803"/>
      <c r="HY40" s="803"/>
      <c r="HZ40" s="803"/>
      <c r="IA40" s="803"/>
      <c r="IB40" s="803"/>
      <c r="IC40" s="803"/>
      <c r="ID40" s="803"/>
      <c r="IE40" s="803"/>
      <c r="IF40" s="803"/>
      <c r="IG40" s="803"/>
      <c r="IH40" s="803"/>
      <c r="II40" s="803"/>
      <c r="IJ40" s="803"/>
      <c r="IK40" s="803"/>
      <c r="IL40" s="803"/>
      <c r="IM40" s="803"/>
      <c r="IN40" s="803"/>
      <c r="IO40" s="803"/>
      <c r="IP40" s="803"/>
      <c r="IQ40" s="803"/>
      <c r="IR40" s="803"/>
      <c r="IS40" s="803"/>
      <c r="IT40" s="803"/>
      <c r="IU40" s="803"/>
      <c r="IV40" s="803"/>
    </row>
    <row r="41" spans="1:109" s="809" customFormat="1" ht="15" customHeight="1">
      <c r="A41" s="772" t="s">
        <v>152</v>
      </c>
      <c r="B41" s="805">
        <v>5</v>
      </c>
      <c r="C41" s="806">
        <v>135</v>
      </c>
      <c r="D41" s="806">
        <v>110</v>
      </c>
      <c r="E41" s="784">
        <f>D41*0.3</f>
        <v>33</v>
      </c>
      <c r="F41" s="785">
        <f>D41-E41</f>
        <v>77</v>
      </c>
      <c r="G41" s="751">
        <v>0</v>
      </c>
      <c r="H41" s="751">
        <v>7</v>
      </c>
      <c r="I41" s="751">
        <v>25</v>
      </c>
      <c r="J41" s="800">
        <v>3</v>
      </c>
      <c r="K41" s="799"/>
      <c r="L41" s="750"/>
      <c r="M41" s="751"/>
      <c r="N41" s="752"/>
      <c r="O41" s="753"/>
      <c r="P41" s="753"/>
      <c r="Q41" s="799"/>
      <c r="R41" s="750"/>
      <c r="S41" s="782"/>
      <c r="T41" s="752"/>
      <c r="U41" s="753"/>
      <c r="V41" s="753"/>
      <c r="W41" s="856">
        <v>33</v>
      </c>
      <c r="X41" s="750">
        <v>77</v>
      </c>
      <c r="Y41" s="782"/>
      <c r="Z41" s="752"/>
      <c r="AA41" s="753">
        <v>33</v>
      </c>
      <c r="AB41" s="753">
        <v>77</v>
      </c>
      <c r="AC41" s="756">
        <v>110</v>
      </c>
      <c r="AD41" s="808"/>
      <c r="AE41" s="808"/>
      <c r="AF41" s="808"/>
      <c r="AG41" s="808"/>
      <c r="AH41" s="808"/>
      <c r="AI41" s="808"/>
      <c r="AJ41" s="808"/>
      <c r="AK41" s="808"/>
      <c r="AL41" s="808"/>
      <c r="AM41" s="808"/>
      <c r="AN41" s="808"/>
      <c r="AO41" s="808"/>
      <c r="AP41" s="808"/>
      <c r="AQ41" s="808"/>
      <c r="AR41" s="808"/>
      <c r="AS41" s="808"/>
      <c r="AT41" s="808"/>
      <c r="AU41" s="808"/>
      <c r="AV41" s="808"/>
      <c r="AW41" s="808"/>
      <c r="AX41" s="808"/>
      <c r="AY41" s="808"/>
      <c r="AZ41" s="808"/>
      <c r="BA41" s="808"/>
      <c r="BB41" s="808"/>
      <c r="BC41" s="808"/>
      <c r="BD41" s="808"/>
      <c r="BE41" s="808"/>
      <c r="BF41" s="808"/>
      <c r="BG41" s="808"/>
      <c r="BH41" s="808"/>
      <c r="BI41" s="808"/>
      <c r="BJ41" s="808"/>
      <c r="BK41" s="808"/>
      <c r="BL41" s="808"/>
      <c r="BM41" s="808"/>
      <c r="BN41" s="808"/>
      <c r="BO41" s="808"/>
      <c r="BP41" s="808"/>
      <c r="BQ41" s="808"/>
      <c r="BR41" s="808"/>
      <c r="BS41" s="808"/>
      <c r="BT41" s="808"/>
      <c r="BU41" s="808"/>
      <c r="BV41" s="808"/>
      <c r="BW41" s="808"/>
      <c r="BX41" s="808"/>
      <c r="BY41" s="808"/>
      <c r="BZ41" s="808"/>
      <c r="CA41" s="808"/>
      <c r="CB41" s="808"/>
      <c r="CC41" s="808"/>
      <c r="CD41" s="808"/>
      <c r="CE41" s="808"/>
      <c r="CF41" s="808"/>
      <c r="CG41" s="808"/>
      <c r="CH41" s="808"/>
      <c r="CI41" s="808"/>
      <c r="CJ41" s="808"/>
      <c r="CK41" s="808"/>
      <c r="CL41" s="808"/>
      <c r="CM41" s="808"/>
      <c r="CN41" s="808"/>
      <c r="CO41" s="808"/>
      <c r="CP41" s="808"/>
      <c r="CQ41" s="808"/>
      <c r="CR41" s="808"/>
      <c r="CS41" s="808"/>
      <c r="CT41" s="808"/>
      <c r="CU41" s="808"/>
      <c r="CV41" s="808"/>
      <c r="CW41" s="808"/>
      <c r="CX41" s="808"/>
      <c r="CY41" s="808"/>
      <c r="CZ41" s="808"/>
      <c r="DA41" s="808"/>
      <c r="DB41" s="808"/>
      <c r="DC41" s="808"/>
      <c r="DD41" s="808"/>
      <c r="DE41" s="808"/>
    </row>
    <row r="42" spans="1:109" s="809" customFormat="1" ht="15" customHeight="1">
      <c r="A42" s="772" t="s">
        <v>153</v>
      </c>
      <c r="B42" s="810"/>
      <c r="C42" s="811"/>
      <c r="D42" s="811"/>
      <c r="E42" s="784">
        <f>D42*0.3</f>
        <v>0</v>
      </c>
      <c r="F42" s="785">
        <f>D42-E42</f>
        <v>0</v>
      </c>
      <c r="G42" s="751">
        <v>0</v>
      </c>
      <c r="H42" s="812"/>
      <c r="I42" s="812"/>
      <c r="J42" s="813"/>
      <c r="K42" s="814"/>
      <c r="L42" s="815"/>
      <c r="M42" s="812"/>
      <c r="N42" s="816"/>
      <c r="O42" s="753"/>
      <c r="P42" s="753"/>
      <c r="Q42" s="814"/>
      <c r="R42" s="815"/>
      <c r="S42" s="812"/>
      <c r="T42" s="816"/>
      <c r="U42" s="817"/>
      <c r="V42" s="753"/>
      <c r="W42" s="818"/>
      <c r="X42" s="819"/>
      <c r="Y42" s="812"/>
      <c r="Z42" s="816"/>
      <c r="AA42" s="817"/>
      <c r="AB42" s="817"/>
      <c r="AC42" s="820"/>
      <c r="AD42" s="808"/>
      <c r="AE42" s="808"/>
      <c r="AF42" s="808"/>
      <c r="AG42" s="808"/>
      <c r="AH42" s="808"/>
      <c r="AI42" s="808"/>
      <c r="AJ42" s="808"/>
      <c r="AK42" s="808"/>
      <c r="AL42" s="808"/>
      <c r="AM42" s="808"/>
      <c r="AN42" s="808"/>
      <c r="AO42" s="808"/>
      <c r="AP42" s="808"/>
      <c r="AQ42" s="808"/>
      <c r="AR42" s="808"/>
      <c r="AS42" s="808"/>
      <c r="AT42" s="808"/>
      <c r="AU42" s="808"/>
      <c r="AV42" s="808"/>
      <c r="AW42" s="808"/>
      <c r="AX42" s="808"/>
      <c r="AY42" s="808"/>
      <c r="AZ42" s="808"/>
      <c r="BA42" s="808"/>
      <c r="BB42" s="808"/>
      <c r="BC42" s="808"/>
      <c r="BD42" s="808"/>
      <c r="BE42" s="808"/>
      <c r="BF42" s="808"/>
      <c r="BG42" s="808"/>
      <c r="BH42" s="808"/>
      <c r="BI42" s="808"/>
      <c r="BJ42" s="808"/>
      <c r="BK42" s="808"/>
      <c r="BL42" s="808"/>
      <c r="BM42" s="808"/>
      <c r="BN42" s="808"/>
      <c r="BO42" s="808"/>
      <c r="BP42" s="808"/>
      <c r="BQ42" s="808"/>
      <c r="BR42" s="808"/>
      <c r="BS42" s="808"/>
      <c r="BT42" s="808"/>
      <c r="BU42" s="808"/>
      <c r="BV42" s="808"/>
      <c r="BW42" s="808"/>
      <c r="BX42" s="808"/>
      <c r="BY42" s="808"/>
      <c r="BZ42" s="808"/>
      <c r="CA42" s="808"/>
      <c r="CB42" s="808"/>
      <c r="CC42" s="808"/>
      <c r="CD42" s="808"/>
      <c r="CE42" s="808"/>
      <c r="CF42" s="808"/>
      <c r="CG42" s="808"/>
      <c r="CH42" s="808"/>
      <c r="CI42" s="808"/>
      <c r="CJ42" s="808"/>
      <c r="CK42" s="808"/>
      <c r="CL42" s="808"/>
      <c r="CM42" s="808"/>
      <c r="CN42" s="808"/>
      <c r="CO42" s="808"/>
      <c r="CP42" s="808"/>
      <c r="CQ42" s="808"/>
      <c r="CR42" s="808"/>
      <c r="CS42" s="808"/>
      <c r="CT42" s="808"/>
      <c r="CU42" s="808"/>
      <c r="CV42" s="808"/>
      <c r="CW42" s="808"/>
      <c r="CX42" s="808"/>
      <c r="CY42" s="808"/>
      <c r="CZ42" s="808"/>
      <c r="DA42" s="808"/>
      <c r="DB42" s="808"/>
      <c r="DC42" s="808"/>
      <c r="DD42" s="808"/>
      <c r="DE42" s="808"/>
    </row>
    <row r="43" spans="1:109" s="809" customFormat="1" ht="15" customHeight="1">
      <c r="A43" s="772" t="s">
        <v>154</v>
      </c>
      <c r="B43" s="821">
        <v>5</v>
      </c>
      <c r="C43" s="822">
        <v>135</v>
      </c>
      <c r="D43" s="822">
        <v>110</v>
      </c>
      <c r="E43" s="784">
        <f>D43*0.3</f>
        <v>33</v>
      </c>
      <c r="F43" s="785">
        <f>D43-E43</f>
        <v>77</v>
      </c>
      <c r="G43" s="751">
        <v>0</v>
      </c>
      <c r="H43" s="823">
        <v>10</v>
      </c>
      <c r="I43" s="823">
        <v>25</v>
      </c>
      <c r="J43" s="824">
        <v>4</v>
      </c>
      <c r="K43" s="818"/>
      <c r="L43" s="819"/>
      <c r="M43" s="823"/>
      <c r="N43" s="825"/>
      <c r="O43" s="753"/>
      <c r="P43" s="753"/>
      <c r="Q43" s="818"/>
      <c r="R43" s="819"/>
      <c r="S43" s="826"/>
      <c r="T43" s="827"/>
      <c r="U43" s="828"/>
      <c r="V43" s="753"/>
      <c r="W43" s="829"/>
      <c r="X43" s="830"/>
      <c r="Y43" s="857">
        <v>33</v>
      </c>
      <c r="Z43" s="858">
        <v>77</v>
      </c>
      <c r="AA43" s="828">
        <v>33</v>
      </c>
      <c r="AB43" s="828">
        <v>77</v>
      </c>
      <c r="AC43" s="756">
        <v>110</v>
      </c>
      <c r="AD43" s="808"/>
      <c r="AE43" s="808"/>
      <c r="AF43" s="808"/>
      <c r="AG43" s="808"/>
      <c r="AH43" s="808"/>
      <c r="AI43" s="808"/>
      <c r="AJ43" s="808"/>
      <c r="AK43" s="808"/>
      <c r="AL43" s="808"/>
      <c r="AM43" s="808"/>
      <c r="AN43" s="808"/>
      <c r="AO43" s="808"/>
      <c r="AP43" s="808"/>
      <c r="AQ43" s="808"/>
      <c r="AR43" s="808"/>
      <c r="AS43" s="808"/>
      <c r="AT43" s="808"/>
      <c r="AU43" s="808"/>
      <c r="AV43" s="808"/>
      <c r="AW43" s="808"/>
      <c r="AX43" s="808"/>
      <c r="AY43" s="808"/>
      <c r="AZ43" s="808"/>
      <c r="BA43" s="808"/>
      <c r="BB43" s="808"/>
      <c r="BC43" s="808"/>
      <c r="BD43" s="808"/>
      <c r="BE43" s="808"/>
      <c r="BF43" s="808"/>
      <c r="BG43" s="808"/>
      <c r="BH43" s="808"/>
      <c r="BI43" s="808"/>
      <c r="BJ43" s="808"/>
      <c r="BK43" s="808"/>
      <c r="BL43" s="808"/>
      <c r="BM43" s="808"/>
      <c r="BN43" s="808"/>
      <c r="BO43" s="808"/>
      <c r="BP43" s="808"/>
      <c r="BQ43" s="808"/>
      <c r="BR43" s="808"/>
      <c r="BS43" s="808"/>
      <c r="BT43" s="808"/>
      <c r="BU43" s="808"/>
      <c r="BV43" s="808"/>
      <c r="BW43" s="808"/>
      <c r="BX43" s="808"/>
      <c r="BY43" s="808"/>
      <c r="BZ43" s="808"/>
      <c r="CA43" s="808"/>
      <c r="CB43" s="808"/>
      <c r="CC43" s="808"/>
      <c r="CD43" s="808"/>
      <c r="CE43" s="808"/>
      <c r="CF43" s="808"/>
      <c r="CG43" s="808"/>
      <c r="CH43" s="808"/>
      <c r="CI43" s="808"/>
      <c r="CJ43" s="808"/>
      <c r="CK43" s="808"/>
      <c r="CL43" s="808"/>
      <c r="CM43" s="808"/>
      <c r="CN43" s="808"/>
      <c r="CO43" s="808"/>
      <c r="CP43" s="808"/>
      <c r="CQ43" s="808"/>
      <c r="CR43" s="808"/>
      <c r="CS43" s="808"/>
      <c r="CT43" s="808"/>
      <c r="CU43" s="808"/>
      <c r="CV43" s="808"/>
      <c r="CW43" s="808"/>
      <c r="CX43" s="808"/>
      <c r="CY43" s="808"/>
      <c r="CZ43" s="808"/>
      <c r="DA43" s="808"/>
      <c r="DB43" s="808"/>
      <c r="DC43" s="808"/>
      <c r="DD43" s="808"/>
      <c r="DE43" s="808"/>
    </row>
    <row r="44" spans="1:29" s="843" customFormat="1" ht="13.5" customHeight="1">
      <c r="A44" s="833" t="s">
        <v>155</v>
      </c>
      <c r="B44" s="834">
        <f aca="true" t="shared" si="5" ref="B44:G44">SUM(B41:B43)</f>
        <v>10</v>
      </c>
      <c r="C44" s="835">
        <f t="shared" si="5"/>
        <v>270</v>
      </c>
      <c r="D44" s="835">
        <f t="shared" si="5"/>
        <v>220</v>
      </c>
      <c r="E44" s="836">
        <f t="shared" si="5"/>
        <v>66</v>
      </c>
      <c r="F44" s="837">
        <f t="shared" si="5"/>
        <v>154</v>
      </c>
      <c r="G44" s="837">
        <f t="shared" si="5"/>
        <v>0</v>
      </c>
      <c r="H44" s="837">
        <v>17</v>
      </c>
      <c r="I44" s="837">
        <v>50</v>
      </c>
      <c r="J44" s="838">
        <v>7</v>
      </c>
      <c r="K44" s="836">
        <v>0</v>
      </c>
      <c r="L44" s="839">
        <v>0</v>
      </c>
      <c r="M44" s="837">
        <v>0</v>
      </c>
      <c r="N44" s="840">
        <v>0</v>
      </c>
      <c r="O44" s="841">
        <f>SUM(O41:O43)</f>
        <v>0</v>
      </c>
      <c r="P44" s="841">
        <f>SUM(P41:P43)</f>
        <v>0</v>
      </c>
      <c r="Q44" s="836">
        <v>0</v>
      </c>
      <c r="R44" s="839">
        <v>0</v>
      </c>
      <c r="S44" s="837">
        <f>SUM(S41:S43)</f>
        <v>0</v>
      </c>
      <c r="T44" s="840">
        <v>0</v>
      </c>
      <c r="U44" s="841">
        <f>SUM(U41:U43)</f>
        <v>0</v>
      </c>
      <c r="V44" s="841">
        <f>SUM(V41:V43)</f>
        <v>0</v>
      </c>
      <c r="W44" s="836">
        <f>SUM(W41:W43)</f>
        <v>33</v>
      </c>
      <c r="X44" s="839">
        <f>SUM(X41:X43)</f>
        <v>77</v>
      </c>
      <c r="Y44" s="837">
        <f>SUM(Y41:Y43)</f>
        <v>33</v>
      </c>
      <c r="Z44" s="840">
        <v>77</v>
      </c>
      <c r="AA44" s="841">
        <f>SUM(AA41:AA43)</f>
        <v>66</v>
      </c>
      <c r="AB44" s="841">
        <f>SUM(AB41:AB43)</f>
        <v>154</v>
      </c>
      <c r="AC44" s="842">
        <f>SUM(AC41:AC43)</f>
        <v>220</v>
      </c>
    </row>
    <row r="45" spans="1:29" s="843" customFormat="1" ht="13.5" customHeight="1">
      <c r="A45" s="844" t="s">
        <v>162</v>
      </c>
      <c r="B45" s="834">
        <v>110</v>
      </c>
      <c r="C45" s="835">
        <v>2970</v>
      </c>
      <c r="D45" s="835">
        <v>2420</v>
      </c>
      <c r="E45" s="836">
        <v>770</v>
      </c>
      <c r="F45" s="845">
        <f>SUM(F39,F44)</f>
        <v>1430</v>
      </c>
      <c r="G45" s="837">
        <f>SUM(G39,G44)</f>
        <v>220</v>
      </c>
      <c r="H45" s="837">
        <v>217</v>
      </c>
      <c r="I45" s="837">
        <v>550</v>
      </c>
      <c r="J45" s="838">
        <v>96</v>
      </c>
      <c r="K45" s="836">
        <v>172</v>
      </c>
      <c r="L45" s="839">
        <v>131</v>
      </c>
      <c r="M45" s="837">
        <v>98</v>
      </c>
      <c r="N45" s="840">
        <v>143</v>
      </c>
      <c r="O45" s="841">
        <v>270</v>
      </c>
      <c r="P45" s="841">
        <f>SUM(P39,P44)</f>
        <v>274</v>
      </c>
      <c r="Q45" s="836">
        <v>72</v>
      </c>
      <c r="R45" s="839">
        <v>184</v>
      </c>
      <c r="S45" s="837">
        <v>62</v>
      </c>
      <c r="T45" s="840">
        <v>118</v>
      </c>
      <c r="U45" s="841">
        <v>134</v>
      </c>
      <c r="V45" s="841">
        <f>SUM(V39,V44)</f>
        <v>302</v>
      </c>
      <c r="W45" s="836">
        <v>245</v>
      </c>
      <c r="X45" s="839">
        <v>469</v>
      </c>
      <c r="Y45" s="837">
        <v>121</v>
      </c>
      <c r="Z45" s="840">
        <v>605</v>
      </c>
      <c r="AA45" s="841">
        <v>366</v>
      </c>
      <c r="AB45" s="841">
        <f>SUM(AB39,AB44)</f>
        <v>1074</v>
      </c>
      <c r="AC45" s="842">
        <v>2420</v>
      </c>
    </row>
    <row r="46" spans="1:29" s="843" customFormat="1" ht="15" customHeight="1" thickBot="1">
      <c r="A46" s="846" t="s">
        <v>40</v>
      </c>
      <c r="B46" s="810">
        <v>10</v>
      </c>
      <c r="C46" s="847">
        <v>270</v>
      </c>
      <c r="D46" s="847">
        <v>220</v>
      </c>
      <c r="E46" s="814">
        <v>220</v>
      </c>
      <c r="F46" s="812"/>
      <c r="G46" s="812"/>
      <c r="H46" s="812"/>
      <c r="I46" s="812"/>
      <c r="J46" s="813"/>
      <c r="K46" s="814">
        <v>40</v>
      </c>
      <c r="L46" s="815"/>
      <c r="M46" s="812">
        <v>34</v>
      </c>
      <c r="N46" s="816"/>
      <c r="O46" s="817">
        <v>74</v>
      </c>
      <c r="P46" s="817"/>
      <c r="Q46" s="814">
        <v>40</v>
      </c>
      <c r="R46" s="815"/>
      <c r="S46" s="812">
        <v>26</v>
      </c>
      <c r="T46" s="816"/>
      <c r="U46" s="817">
        <v>66</v>
      </c>
      <c r="V46" s="817"/>
      <c r="W46" s="848">
        <v>40</v>
      </c>
      <c r="X46" s="815"/>
      <c r="Y46" s="812">
        <v>40</v>
      </c>
      <c r="Z46" s="816"/>
      <c r="AA46" s="817">
        <v>80</v>
      </c>
      <c r="AB46" s="817"/>
      <c r="AC46" s="748">
        <v>220</v>
      </c>
    </row>
    <row r="47" spans="1:29" s="853" customFormat="1" ht="16.5" customHeight="1" thickBot="1">
      <c r="A47" s="849"/>
      <c r="B47" s="850"/>
      <c r="C47" s="851"/>
      <c r="D47" s="851"/>
      <c r="E47" s="793"/>
      <c r="F47" s="788"/>
      <c r="G47" s="793"/>
      <c r="H47" s="793"/>
      <c r="I47" s="793"/>
      <c r="J47" s="793"/>
      <c r="K47" s="793"/>
      <c r="L47" s="793"/>
      <c r="M47" s="793"/>
      <c r="N47" s="793"/>
      <c r="O47" s="852"/>
      <c r="P47" s="793"/>
      <c r="Q47" s="852"/>
      <c r="R47" s="793"/>
      <c r="S47" s="852"/>
      <c r="T47" s="793"/>
      <c r="U47" s="852"/>
      <c r="V47" s="793"/>
      <c r="W47" s="852"/>
      <c r="X47" s="788"/>
      <c r="Y47" s="852"/>
      <c r="Z47" s="793"/>
      <c r="AA47" s="852"/>
      <c r="AB47" s="793"/>
      <c r="AC47" s="793"/>
    </row>
    <row r="48" spans="2:9" s="697" customFormat="1" ht="12.75">
      <c r="B48" s="698"/>
      <c r="E48" s="698"/>
      <c r="F48" s="698"/>
      <c r="G48" s="698"/>
      <c r="H48" s="698"/>
      <c r="I48" s="698"/>
    </row>
    <row r="49" spans="1:9" s="697" customFormat="1" ht="12.75">
      <c r="A49" s="854"/>
      <c r="B49" s="698"/>
      <c r="E49" s="698"/>
      <c r="F49" s="698"/>
      <c r="G49" s="698"/>
      <c r="H49" s="698"/>
      <c r="I49" s="698"/>
    </row>
    <row r="50" spans="2:9" s="697" customFormat="1" ht="12.75">
      <c r="B50" s="698"/>
      <c r="E50" s="698"/>
      <c r="F50" s="698"/>
      <c r="G50" s="698"/>
      <c r="H50" s="698"/>
      <c r="I50" s="698"/>
    </row>
    <row r="51" spans="2:23" s="697" customFormat="1" ht="12.75">
      <c r="B51" s="698"/>
      <c r="C51" s="710"/>
      <c r="D51" s="710"/>
      <c r="E51" s="712"/>
      <c r="F51" s="712"/>
      <c r="G51" s="712"/>
      <c r="H51" s="712"/>
      <c r="I51" s="712"/>
      <c r="J51" s="710"/>
      <c r="K51" s="710"/>
      <c r="L51" s="710"/>
      <c r="M51" s="710"/>
      <c r="N51" s="710"/>
      <c r="O51" s="710"/>
      <c r="P51" s="710"/>
      <c r="Q51" s="710"/>
      <c r="R51" s="710"/>
      <c r="S51" s="710"/>
      <c r="T51" s="710"/>
      <c r="U51" s="710"/>
      <c r="V51" s="710"/>
      <c r="W51" s="710"/>
    </row>
    <row r="52" spans="1:23" s="697" customFormat="1" ht="12.75">
      <c r="A52" s="710"/>
      <c r="B52" s="712"/>
      <c r="C52" s="710"/>
      <c r="D52" s="710"/>
      <c r="E52" s="712"/>
      <c r="F52" s="712"/>
      <c r="G52" s="712"/>
      <c r="H52" s="712"/>
      <c r="I52" s="712"/>
      <c r="J52" s="710"/>
      <c r="K52" s="710"/>
      <c r="L52" s="710"/>
      <c r="M52" s="710"/>
      <c r="N52" s="710"/>
      <c r="O52" s="710"/>
      <c r="P52" s="710"/>
      <c r="Q52" s="710"/>
      <c r="R52" s="710"/>
      <c r="S52" s="710"/>
      <c r="T52" s="710"/>
      <c r="U52" s="710"/>
      <c r="V52" s="710"/>
      <c r="W52" s="710"/>
    </row>
  </sheetData>
  <sheetProtection/>
  <mergeCells count="35">
    <mergeCell ref="J9:J12"/>
    <mergeCell ref="A1:V1"/>
    <mergeCell ref="A3:L3"/>
    <mergeCell ref="A5:S5"/>
    <mergeCell ref="A7:S7"/>
    <mergeCell ref="U10:V11"/>
    <mergeCell ref="A8:A12"/>
    <mergeCell ref="B8:B12"/>
    <mergeCell ref="C8:AC8"/>
    <mergeCell ref="C9:C12"/>
    <mergeCell ref="E9:E12"/>
    <mergeCell ref="F9:F12"/>
    <mergeCell ref="G9:G12"/>
    <mergeCell ref="H9:H12"/>
    <mergeCell ref="I9:I12"/>
    <mergeCell ref="Y11:Z11"/>
    <mergeCell ref="K9:P9"/>
    <mergeCell ref="Q9:V9"/>
    <mergeCell ref="W9:AB9"/>
    <mergeCell ref="D10:D12"/>
    <mergeCell ref="K10:L10"/>
    <mergeCell ref="M10:N10"/>
    <mergeCell ref="O10:P11"/>
    <mergeCell ref="Q10:R10"/>
    <mergeCell ref="S10:T10"/>
    <mergeCell ref="A18:A19"/>
    <mergeCell ref="W10:X10"/>
    <mergeCell ref="Y10:Z10"/>
    <mergeCell ref="AA10:AB11"/>
    <mergeCell ref="AC10:AC11"/>
    <mergeCell ref="K11:L11"/>
    <mergeCell ref="M11:N11"/>
    <mergeCell ref="Q11:R11"/>
    <mergeCell ref="S11:T11"/>
    <mergeCell ref="W11:X11"/>
  </mergeCells>
  <printOptions/>
  <pageMargins left="0.3937007874015748" right="0.31496062992125984" top="0.5905511811023623" bottom="0.1968503937007874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2"/>
  <sheetViews>
    <sheetView workbookViewId="0" topLeftCell="A28">
      <selection activeCell="I52" sqref="I52"/>
    </sheetView>
  </sheetViews>
  <sheetFormatPr defaultColWidth="9.140625" defaultRowHeight="12.75"/>
  <cols>
    <col min="1" max="1" width="61.28125" style="710" customWidth="1"/>
    <col min="2" max="2" width="7.421875" style="712" customWidth="1"/>
    <col min="3" max="4" width="5.7109375" style="710" customWidth="1"/>
    <col min="5" max="9" width="5.7109375" style="712" customWidth="1"/>
    <col min="10" max="28" width="5.7109375" style="710" customWidth="1"/>
    <col min="29" max="16384" width="9.140625" style="710" customWidth="1"/>
  </cols>
  <sheetData>
    <row r="1" spans="1:28" ht="12.75" customHeight="1">
      <c r="A1" s="713"/>
      <c r="B1" s="709"/>
      <c r="C1" s="713"/>
      <c r="D1" s="713"/>
      <c r="J1" s="714"/>
      <c r="K1" s="713"/>
      <c r="L1" s="713"/>
      <c r="M1" s="715"/>
      <c r="N1" s="715"/>
      <c r="O1" s="715"/>
      <c r="P1" s="715"/>
      <c r="Q1" s="715"/>
      <c r="R1" s="715"/>
      <c r="S1" s="715"/>
      <c r="T1" s="1458"/>
      <c r="U1" s="1458"/>
      <c r="V1" s="1458"/>
      <c r="W1" s="1458"/>
      <c r="X1" s="1458"/>
      <c r="Y1" s="1458"/>
      <c r="Z1" s="1458"/>
      <c r="AA1" s="1458"/>
      <c r="AB1" s="1458"/>
    </row>
    <row r="2" spans="1:27" ht="15.75">
      <c r="A2" s="1453" t="s">
        <v>163</v>
      </c>
      <c r="B2" s="1453"/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453"/>
      <c r="N2" s="1453"/>
      <c r="O2" s="1453"/>
      <c r="P2" s="1453"/>
      <c r="Q2" s="1453"/>
      <c r="R2" s="1453"/>
      <c r="S2" s="1453"/>
      <c r="T2" s="1458"/>
      <c r="U2" s="1458"/>
      <c r="V2" s="1458"/>
      <c r="W2" s="1458"/>
      <c r="X2" s="1458"/>
      <c r="Y2" s="1458"/>
      <c r="Z2" s="1458"/>
      <c r="AA2" s="1458"/>
    </row>
    <row r="3" spans="1:27" ht="15" customHeight="1">
      <c r="A3" s="711"/>
      <c r="B3" s="711"/>
      <c r="C3" s="1456" t="s">
        <v>6</v>
      </c>
      <c r="D3" s="1456"/>
      <c r="E3" s="1456"/>
      <c r="F3" s="1456"/>
      <c r="G3" s="1456"/>
      <c r="H3" s="1456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1457"/>
      <c r="U3" s="1457"/>
      <c r="V3" s="1457"/>
      <c r="W3" s="1457"/>
      <c r="X3" s="1457"/>
      <c r="Y3" s="1457"/>
      <c r="Z3" s="1457"/>
      <c r="AA3" s="1457"/>
    </row>
    <row r="4" spans="1:22" ht="15" customHeight="1">
      <c r="A4" s="1453" t="s">
        <v>164</v>
      </c>
      <c r="B4" s="1453"/>
      <c r="C4" s="1453"/>
      <c r="D4" s="1453"/>
      <c r="E4" s="1453"/>
      <c r="F4" s="1453"/>
      <c r="G4" s="1453"/>
      <c r="H4" s="1453"/>
      <c r="I4" s="1453"/>
      <c r="J4" s="1453"/>
      <c r="K4" s="1453"/>
      <c r="L4" s="1453"/>
      <c r="M4" s="1453"/>
      <c r="N4" s="1453"/>
      <c r="O4" s="1453"/>
      <c r="P4" s="1453"/>
      <c r="Q4" s="1453"/>
      <c r="R4" s="1453"/>
      <c r="S4" s="1453"/>
      <c r="T4" s="1453"/>
      <c r="U4" s="1453"/>
      <c r="V4" s="1453"/>
    </row>
    <row r="5" spans="1:19" ht="12.75" customHeight="1">
      <c r="A5" s="711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</row>
    <row r="6" spans="1:19" ht="12.75" customHeight="1">
      <c r="A6" s="1454" t="s">
        <v>165</v>
      </c>
      <c r="B6" s="1454"/>
      <c r="C6" s="1454"/>
      <c r="D6" s="1454"/>
      <c r="E6" s="1454"/>
      <c r="F6" s="1454"/>
      <c r="G6" s="1454"/>
      <c r="H6" s="1454"/>
      <c r="I6" s="1454"/>
      <c r="J6" s="1454"/>
      <c r="K6" s="1454"/>
      <c r="L6" s="1454"/>
      <c r="M6" s="713"/>
      <c r="N6" s="716"/>
      <c r="O6" s="716"/>
      <c r="P6" s="716"/>
      <c r="Q6" s="716"/>
      <c r="R6" s="716"/>
      <c r="S6" s="717"/>
    </row>
    <row r="7" spans="1:19" ht="12.75" customHeight="1">
      <c r="A7" s="713" t="s">
        <v>20</v>
      </c>
      <c r="B7" s="709"/>
      <c r="C7" s="713"/>
      <c r="D7" s="713"/>
      <c r="E7" s="709"/>
      <c r="F7" s="709"/>
      <c r="G7" s="709"/>
      <c r="H7" s="709"/>
      <c r="I7" s="709"/>
      <c r="J7" s="713"/>
      <c r="K7" s="713"/>
      <c r="L7" s="713"/>
      <c r="M7" s="713"/>
      <c r="N7" s="713"/>
      <c r="O7" s="713"/>
      <c r="P7" s="713"/>
      <c r="Q7" s="713"/>
      <c r="R7" s="713"/>
      <c r="S7" s="717"/>
    </row>
    <row r="8" spans="1:19" ht="12.75" customHeight="1">
      <c r="A8" s="1455" t="s">
        <v>166</v>
      </c>
      <c r="B8" s="1455"/>
      <c r="C8" s="1455"/>
      <c r="D8" s="1455"/>
      <c r="E8" s="1455"/>
      <c r="F8" s="1455"/>
      <c r="G8" s="1455"/>
      <c r="H8" s="1455"/>
      <c r="I8" s="1455"/>
      <c r="J8" s="1455"/>
      <c r="K8" s="1455"/>
      <c r="L8" s="1455"/>
      <c r="M8" s="1455"/>
      <c r="N8" s="1455"/>
      <c r="O8" s="1455"/>
      <c r="P8" s="1455"/>
      <c r="Q8" s="1455"/>
      <c r="R8" s="1455"/>
      <c r="S8" s="1455"/>
    </row>
    <row r="9" spans="1:19" ht="12.75" customHeight="1">
      <c r="A9" s="713" t="s">
        <v>121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</row>
    <row r="10" spans="1:19" ht="12.75" customHeight="1">
      <c r="A10" s="1455" t="s">
        <v>167</v>
      </c>
      <c r="B10" s="1455"/>
      <c r="C10" s="1455"/>
      <c r="D10" s="1455"/>
      <c r="E10" s="1455"/>
      <c r="F10" s="1455"/>
      <c r="G10" s="1455"/>
      <c r="H10" s="1455"/>
      <c r="I10" s="1455"/>
      <c r="J10" s="1455"/>
      <c r="K10" s="1455"/>
      <c r="L10" s="1455"/>
      <c r="M10" s="1455"/>
      <c r="N10" s="1455"/>
      <c r="O10" s="1455"/>
      <c r="P10" s="1455"/>
      <c r="Q10" s="1455"/>
      <c r="R10" s="1455"/>
      <c r="S10" s="1455"/>
    </row>
    <row r="11" spans="1:19" ht="12.75" customHeight="1" thickBot="1">
      <c r="A11" s="713"/>
      <c r="B11" s="713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</row>
    <row r="12" spans="1:29" ht="15" customHeight="1" thickBot="1">
      <c r="A12" s="1430" t="s">
        <v>0</v>
      </c>
      <c r="B12" s="1433" t="s">
        <v>17</v>
      </c>
      <c r="C12" s="1434" t="s">
        <v>7</v>
      </c>
      <c r="D12" s="1435"/>
      <c r="E12" s="1435"/>
      <c r="F12" s="1435"/>
      <c r="G12" s="1435"/>
      <c r="H12" s="1435"/>
      <c r="I12" s="1435"/>
      <c r="J12" s="1435"/>
      <c r="K12" s="1435"/>
      <c r="L12" s="1435"/>
      <c r="M12" s="1435"/>
      <c r="N12" s="1435"/>
      <c r="O12" s="1435"/>
      <c r="P12" s="1435"/>
      <c r="Q12" s="1435"/>
      <c r="R12" s="1435"/>
      <c r="S12" s="1435"/>
      <c r="T12" s="1435"/>
      <c r="U12" s="1435"/>
      <c r="V12" s="1435"/>
      <c r="W12" s="1435"/>
      <c r="X12" s="1435"/>
      <c r="Y12" s="1435"/>
      <c r="Z12" s="1435"/>
      <c r="AA12" s="1435"/>
      <c r="AB12" s="1435"/>
      <c r="AC12" s="1436"/>
    </row>
    <row r="13" spans="1:29" ht="11.25" customHeight="1" thickBot="1">
      <c r="A13" s="1431"/>
      <c r="B13" s="1428"/>
      <c r="C13" s="1437" t="s">
        <v>10</v>
      </c>
      <c r="D13" s="720"/>
      <c r="E13" s="1441" t="s">
        <v>1</v>
      </c>
      <c r="F13" s="1444" t="s">
        <v>123</v>
      </c>
      <c r="G13" s="1447" t="s">
        <v>124</v>
      </c>
      <c r="H13" s="1447" t="s">
        <v>125</v>
      </c>
      <c r="I13" s="1447" t="s">
        <v>18</v>
      </c>
      <c r="J13" s="1450" t="s">
        <v>19</v>
      </c>
      <c r="K13" s="1424" t="s">
        <v>15</v>
      </c>
      <c r="L13" s="1424"/>
      <c r="M13" s="1425"/>
      <c r="N13" s="1426"/>
      <c r="O13" s="1426"/>
      <c r="P13" s="1427"/>
      <c r="Q13" s="1424" t="s">
        <v>16</v>
      </c>
      <c r="R13" s="1424"/>
      <c r="S13" s="1425"/>
      <c r="T13" s="1426"/>
      <c r="U13" s="1426"/>
      <c r="V13" s="1427"/>
      <c r="W13" s="1424" t="s">
        <v>24</v>
      </c>
      <c r="X13" s="1424"/>
      <c r="Y13" s="1425"/>
      <c r="Z13" s="1426"/>
      <c r="AA13" s="1426"/>
      <c r="AB13" s="1427"/>
      <c r="AC13" s="721"/>
    </row>
    <row r="14" spans="1:29" ht="12.75" customHeight="1">
      <c r="A14" s="1431"/>
      <c r="B14" s="1428"/>
      <c r="C14" s="1438"/>
      <c r="D14" s="1428" t="s">
        <v>126</v>
      </c>
      <c r="E14" s="1442"/>
      <c r="F14" s="1445"/>
      <c r="G14" s="1448"/>
      <c r="H14" s="1448"/>
      <c r="I14" s="1448"/>
      <c r="J14" s="1451"/>
      <c r="K14" s="1411"/>
      <c r="L14" s="1412"/>
      <c r="M14" s="1413" t="s">
        <v>11</v>
      </c>
      <c r="N14" s="1411"/>
      <c r="O14" s="1414" t="s">
        <v>3</v>
      </c>
      <c r="P14" s="1415"/>
      <c r="Q14" s="1411" t="s">
        <v>2</v>
      </c>
      <c r="R14" s="1412"/>
      <c r="S14" s="1413" t="s">
        <v>11</v>
      </c>
      <c r="T14" s="1411"/>
      <c r="U14" s="1414" t="s">
        <v>3</v>
      </c>
      <c r="V14" s="1415"/>
      <c r="W14" s="1411" t="s">
        <v>2</v>
      </c>
      <c r="X14" s="1412"/>
      <c r="Y14" s="1413"/>
      <c r="Z14" s="1411"/>
      <c r="AA14" s="1414" t="s">
        <v>3</v>
      </c>
      <c r="AB14" s="1415"/>
      <c r="AC14" s="1418" t="s">
        <v>3</v>
      </c>
    </row>
    <row r="15" spans="1:29" ht="12.75" customHeight="1" thickBot="1">
      <c r="A15" s="1431"/>
      <c r="B15" s="1428"/>
      <c r="C15" s="1439"/>
      <c r="D15" s="1428"/>
      <c r="E15" s="1442"/>
      <c r="F15" s="1445"/>
      <c r="G15" s="1448"/>
      <c r="H15" s="1448"/>
      <c r="I15" s="1448"/>
      <c r="J15" s="1451"/>
      <c r="K15" s="1420"/>
      <c r="L15" s="1421"/>
      <c r="M15" s="1422" t="s">
        <v>168</v>
      </c>
      <c r="N15" s="1423"/>
      <c r="O15" s="1416"/>
      <c r="P15" s="1417"/>
      <c r="Q15" s="1420" t="s">
        <v>4</v>
      </c>
      <c r="R15" s="1421"/>
      <c r="S15" s="1422" t="s">
        <v>169</v>
      </c>
      <c r="T15" s="1423"/>
      <c r="U15" s="1416"/>
      <c r="V15" s="1417"/>
      <c r="W15" s="1420" t="s">
        <v>170</v>
      </c>
      <c r="X15" s="1421"/>
      <c r="Y15" s="1422"/>
      <c r="Z15" s="1423"/>
      <c r="AA15" s="1416"/>
      <c r="AB15" s="1417"/>
      <c r="AC15" s="1419"/>
    </row>
    <row r="16" spans="1:29" ht="19.5" customHeight="1" thickBot="1">
      <c r="A16" s="1432"/>
      <c r="B16" s="1429"/>
      <c r="C16" s="1440"/>
      <c r="D16" s="1429"/>
      <c r="E16" s="1443"/>
      <c r="F16" s="1446"/>
      <c r="G16" s="1449"/>
      <c r="H16" s="1449"/>
      <c r="I16" s="1449"/>
      <c r="J16" s="1452"/>
      <c r="K16" s="722" t="s">
        <v>12</v>
      </c>
      <c r="L16" s="718" t="s">
        <v>13</v>
      </c>
      <c r="M16" s="723" t="s">
        <v>12</v>
      </c>
      <c r="N16" s="719" t="s">
        <v>13</v>
      </c>
      <c r="O16" s="724" t="s">
        <v>12</v>
      </c>
      <c r="P16" s="725" t="s">
        <v>13</v>
      </c>
      <c r="Q16" s="722" t="s">
        <v>12</v>
      </c>
      <c r="R16" s="718" t="s">
        <v>13</v>
      </c>
      <c r="S16" s="723" t="s">
        <v>12</v>
      </c>
      <c r="T16" s="719" t="s">
        <v>13</v>
      </c>
      <c r="U16" s="724" t="s">
        <v>12</v>
      </c>
      <c r="V16" s="725" t="s">
        <v>13</v>
      </c>
      <c r="W16" s="722" t="s">
        <v>12</v>
      </c>
      <c r="X16" s="718" t="s">
        <v>13</v>
      </c>
      <c r="Y16" s="723" t="s">
        <v>12</v>
      </c>
      <c r="Z16" s="719" t="s">
        <v>13</v>
      </c>
      <c r="AA16" s="724" t="s">
        <v>12</v>
      </c>
      <c r="AB16" s="725" t="s">
        <v>13</v>
      </c>
      <c r="AC16" s="726" t="s">
        <v>8</v>
      </c>
    </row>
    <row r="17" spans="1:29" ht="15.75" customHeight="1">
      <c r="A17" s="727" t="s">
        <v>129</v>
      </c>
      <c r="B17" s="728"/>
      <c r="C17" s="859"/>
      <c r="D17" s="730"/>
      <c r="E17" s="731"/>
      <c r="F17" s="732"/>
      <c r="G17" s="733"/>
      <c r="H17" s="733"/>
      <c r="I17" s="733"/>
      <c r="J17" s="734"/>
      <c r="K17" s="735"/>
      <c r="L17" s="735"/>
      <c r="M17" s="736"/>
      <c r="N17" s="737"/>
      <c r="O17" s="738"/>
      <c r="P17" s="738"/>
      <c r="Q17" s="735"/>
      <c r="R17" s="735"/>
      <c r="S17" s="736"/>
      <c r="T17" s="737"/>
      <c r="U17" s="738"/>
      <c r="V17" s="738"/>
      <c r="W17" s="735"/>
      <c r="X17" s="735"/>
      <c r="Y17" s="736"/>
      <c r="Z17" s="737"/>
      <c r="AA17" s="738"/>
      <c r="AB17" s="739"/>
      <c r="AC17" s="740"/>
    </row>
    <row r="18" spans="1:29" s="112" customFormat="1" ht="13.5" customHeight="1">
      <c r="A18" s="860" t="s">
        <v>130</v>
      </c>
      <c r="B18" s="742">
        <v>2</v>
      </c>
      <c r="C18" s="744">
        <v>54</v>
      </c>
      <c r="D18" s="744">
        <v>44</v>
      </c>
      <c r="E18" s="745">
        <v>44</v>
      </c>
      <c r="F18" s="746"/>
      <c r="G18" s="747"/>
      <c r="H18" s="747">
        <v>4</v>
      </c>
      <c r="I18" s="747">
        <v>10</v>
      </c>
      <c r="J18" s="748">
        <v>2</v>
      </c>
      <c r="K18" s="779"/>
      <c r="L18" s="750"/>
      <c r="M18" s="780">
        <v>44</v>
      </c>
      <c r="N18" s="752"/>
      <c r="O18" s="753">
        <v>44</v>
      </c>
      <c r="P18" s="754"/>
      <c r="Q18" s="755"/>
      <c r="R18" s="750"/>
      <c r="S18" s="751"/>
      <c r="T18" s="752"/>
      <c r="U18" s="753"/>
      <c r="V18" s="754"/>
      <c r="W18" s="755"/>
      <c r="X18" s="750"/>
      <c r="Y18" s="751"/>
      <c r="Z18" s="752"/>
      <c r="AA18" s="753"/>
      <c r="AB18" s="754"/>
      <c r="AC18" s="756">
        <v>44</v>
      </c>
    </row>
    <row r="19" spans="1:29" s="112" customFormat="1" ht="15" customHeight="1">
      <c r="A19" s="757" t="s">
        <v>69</v>
      </c>
      <c r="B19" s="861">
        <v>1</v>
      </c>
      <c r="C19" s="744">
        <v>27</v>
      </c>
      <c r="D19" s="758">
        <v>22</v>
      </c>
      <c r="E19" s="759">
        <v>22</v>
      </c>
      <c r="F19" s="746"/>
      <c r="G19" s="747"/>
      <c r="H19" s="760">
        <v>2</v>
      </c>
      <c r="I19" s="747">
        <v>5</v>
      </c>
      <c r="J19" s="688">
        <v>2</v>
      </c>
      <c r="K19" s="761"/>
      <c r="L19" s="762"/>
      <c r="M19" s="763">
        <v>22</v>
      </c>
      <c r="N19" s="764"/>
      <c r="O19" s="765">
        <v>22</v>
      </c>
      <c r="P19" s="766"/>
      <c r="Q19" s="767"/>
      <c r="R19" s="762"/>
      <c r="S19" s="747"/>
      <c r="T19" s="764"/>
      <c r="U19" s="768"/>
      <c r="V19" s="766"/>
      <c r="W19" s="767"/>
      <c r="X19" s="762"/>
      <c r="Y19" s="747"/>
      <c r="Z19" s="764"/>
      <c r="AA19" s="768"/>
      <c r="AB19" s="766"/>
      <c r="AC19" s="688">
        <v>22</v>
      </c>
    </row>
    <row r="20" spans="1:29" s="112" customFormat="1" ht="15" customHeight="1">
      <c r="A20" s="769" t="s">
        <v>131</v>
      </c>
      <c r="B20" s="861">
        <v>5</v>
      </c>
      <c r="C20" s="744">
        <v>135</v>
      </c>
      <c r="D20" s="744">
        <v>110</v>
      </c>
      <c r="E20" s="759">
        <v>34</v>
      </c>
      <c r="F20" s="746">
        <v>76</v>
      </c>
      <c r="G20" s="747"/>
      <c r="H20" s="760">
        <v>10</v>
      </c>
      <c r="I20" s="747">
        <v>25</v>
      </c>
      <c r="J20" s="688">
        <v>4</v>
      </c>
      <c r="K20" s="767"/>
      <c r="L20" s="762"/>
      <c r="M20" s="763">
        <v>10</v>
      </c>
      <c r="N20" s="83">
        <v>24</v>
      </c>
      <c r="O20" s="765">
        <v>10</v>
      </c>
      <c r="P20" s="766">
        <v>24</v>
      </c>
      <c r="Q20" s="767">
        <v>12</v>
      </c>
      <c r="R20" s="84">
        <v>28</v>
      </c>
      <c r="S20" s="85">
        <v>10</v>
      </c>
      <c r="T20" s="83">
        <v>26</v>
      </c>
      <c r="U20" s="768">
        <v>22</v>
      </c>
      <c r="V20" s="766">
        <v>54</v>
      </c>
      <c r="W20" s="767"/>
      <c r="X20" s="762"/>
      <c r="Y20" s="747"/>
      <c r="Z20" s="764"/>
      <c r="AA20" s="768"/>
      <c r="AB20" s="766"/>
      <c r="AC20" s="688">
        <v>110</v>
      </c>
    </row>
    <row r="21" spans="1:29" s="112" customFormat="1" ht="15" customHeight="1">
      <c r="A21" s="769" t="s">
        <v>37</v>
      </c>
      <c r="B21" s="861">
        <v>2</v>
      </c>
      <c r="C21" s="744">
        <v>54</v>
      </c>
      <c r="D21" s="744">
        <v>44</v>
      </c>
      <c r="E21" s="759">
        <v>44</v>
      </c>
      <c r="F21" s="746"/>
      <c r="G21" s="747"/>
      <c r="H21" s="760">
        <v>4</v>
      </c>
      <c r="I21" s="747">
        <v>10</v>
      </c>
      <c r="J21" s="688">
        <v>2</v>
      </c>
      <c r="K21" s="761"/>
      <c r="L21" s="762"/>
      <c r="M21" s="85">
        <v>44</v>
      </c>
      <c r="N21" s="764"/>
      <c r="O21" s="765">
        <v>44</v>
      </c>
      <c r="P21" s="766"/>
      <c r="Q21" s="767"/>
      <c r="R21" s="762"/>
      <c r="S21" s="747"/>
      <c r="T21" s="764"/>
      <c r="U21" s="768"/>
      <c r="V21" s="766"/>
      <c r="W21" s="767"/>
      <c r="X21" s="762"/>
      <c r="Y21" s="747"/>
      <c r="Z21" s="764"/>
      <c r="AA21" s="768"/>
      <c r="AB21" s="766"/>
      <c r="AC21" s="688">
        <v>44</v>
      </c>
    </row>
    <row r="22" spans="1:29" s="112" customFormat="1" ht="15" customHeight="1">
      <c r="A22" s="862" t="s">
        <v>132</v>
      </c>
      <c r="B22" s="861"/>
      <c r="C22" s="744"/>
      <c r="D22" s="744"/>
      <c r="E22" s="759"/>
      <c r="F22" s="746"/>
      <c r="G22" s="747"/>
      <c r="H22" s="760"/>
      <c r="I22" s="747"/>
      <c r="J22" s="688"/>
      <c r="K22" s="761"/>
      <c r="L22" s="762"/>
      <c r="M22" s="760"/>
      <c r="N22" s="764"/>
      <c r="O22" s="765"/>
      <c r="P22" s="766"/>
      <c r="Q22" s="767"/>
      <c r="R22" s="762"/>
      <c r="S22" s="747"/>
      <c r="T22" s="764"/>
      <c r="U22" s="768"/>
      <c r="V22" s="766"/>
      <c r="W22" s="767"/>
      <c r="X22" s="762"/>
      <c r="Y22" s="747"/>
      <c r="Z22" s="764"/>
      <c r="AA22" s="768"/>
      <c r="AB22" s="766"/>
      <c r="AC22" s="688"/>
    </row>
    <row r="23" spans="1:29" s="777" customFormat="1" ht="13.5" customHeight="1">
      <c r="A23" s="772" t="s">
        <v>133</v>
      </c>
      <c r="B23" s="861">
        <v>10</v>
      </c>
      <c r="C23" s="744">
        <v>270</v>
      </c>
      <c r="D23" s="744">
        <v>220</v>
      </c>
      <c r="E23" s="773">
        <f>D23*0.3</f>
        <v>66</v>
      </c>
      <c r="F23" s="774">
        <f>D23-E23</f>
        <v>154</v>
      </c>
      <c r="G23" s="747"/>
      <c r="H23" s="747">
        <v>20</v>
      </c>
      <c r="I23" s="747">
        <v>50</v>
      </c>
      <c r="J23" s="748">
        <v>9</v>
      </c>
      <c r="K23" s="750"/>
      <c r="L23" s="750"/>
      <c r="M23" s="782">
        <v>66</v>
      </c>
      <c r="N23" s="783">
        <v>154</v>
      </c>
      <c r="O23" s="753">
        <f>SUM(K23,M23)</f>
        <v>66</v>
      </c>
      <c r="P23" s="754">
        <f>SUM(L23,N23)</f>
        <v>154</v>
      </c>
      <c r="Q23" s="775"/>
      <c r="R23" s="775"/>
      <c r="S23" s="776"/>
      <c r="T23" s="752"/>
      <c r="U23" s="753"/>
      <c r="V23" s="754"/>
      <c r="W23" s="750"/>
      <c r="X23" s="750"/>
      <c r="Y23" s="751"/>
      <c r="Z23" s="752"/>
      <c r="AA23" s="753"/>
      <c r="AB23" s="754"/>
      <c r="AC23" s="756">
        <v>220</v>
      </c>
    </row>
    <row r="24" spans="1:29" s="777" customFormat="1" ht="13.5" customHeight="1">
      <c r="A24" s="778" t="s">
        <v>134</v>
      </c>
      <c r="B24" s="863"/>
      <c r="C24" s="744"/>
      <c r="D24" s="744"/>
      <c r="E24" s="773"/>
      <c r="F24" s="774"/>
      <c r="G24" s="747"/>
      <c r="H24" s="747"/>
      <c r="I24" s="747"/>
      <c r="J24" s="748"/>
      <c r="K24" s="779"/>
      <c r="L24" s="779"/>
      <c r="M24" s="780">
        <v>24</v>
      </c>
      <c r="N24" s="781">
        <v>48</v>
      </c>
      <c r="O24" s="753"/>
      <c r="P24" s="754"/>
      <c r="Q24" s="775"/>
      <c r="R24" s="775"/>
      <c r="S24" s="776"/>
      <c r="T24" s="752"/>
      <c r="U24" s="753"/>
      <c r="V24" s="754"/>
      <c r="W24" s="750"/>
      <c r="X24" s="750"/>
      <c r="Y24" s="751"/>
      <c r="Z24" s="752"/>
      <c r="AA24" s="753"/>
      <c r="AB24" s="754"/>
      <c r="AC24" s="756"/>
    </row>
    <row r="25" spans="1:29" s="777" customFormat="1" ht="13.5" customHeight="1">
      <c r="A25" s="778" t="s">
        <v>135</v>
      </c>
      <c r="B25" s="863"/>
      <c r="C25" s="744"/>
      <c r="D25" s="744"/>
      <c r="E25" s="773"/>
      <c r="F25" s="774"/>
      <c r="G25" s="747"/>
      <c r="H25" s="747"/>
      <c r="I25" s="747"/>
      <c r="J25" s="748"/>
      <c r="K25" s="779"/>
      <c r="L25" s="779"/>
      <c r="M25" s="780">
        <v>12</v>
      </c>
      <c r="N25" s="781">
        <v>29</v>
      </c>
      <c r="O25" s="753"/>
      <c r="P25" s="754"/>
      <c r="Q25" s="775"/>
      <c r="R25" s="775"/>
      <c r="S25" s="776"/>
      <c r="T25" s="752"/>
      <c r="U25" s="753"/>
      <c r="V25" s="754"/>
      <c r="W25" s="750"/>
      <c r="X25" s="750"/>
      <c r="Y25" s="751"/>
      <c r="Z25" s="752"/>
      <c r="AA25" s="753"/>
      <c r="AB25" s="754"/>
      <c r="AC25" s="756"/>
    </row>
    <row r="26" spans="1:29" s="777" customFormat="1" ht="13.5" customHeight="1">
      <c r="A26" s="778" t="s">
        <v>136</v>
      </c>
      <c r="B26" s="863"/>
      <c r="C26" s="744"/>
      <c r="D26" s="744"/>
      <c r="E26" s="773"/>
      <c r="F26" s="774"/>
      <c r="G26" s="747"/>
      <c r="H26" s="747"/>
      <c r="I26" s="747"/>
      <c r="J26" s="748"/>
      <c r="K26" s="779"/>
      <c r="L26" s="779"/>
      <c r="M26" s="780">
        <v>17</v>
      </c>
      <c r="N26" s="781"/>
      <c r="O26" s="753"/>
      <c r="P26" s="754"/>
      <c r="Q26" s="775"/>
      <c r="R26" s="775"/>
      <c r="S26" s="776"/>
      <c r="T26" s="752"/>
      <c r="U26" s="753"/>
      <c r="V26" s="754"/>
      <c r="W26" s="750"/>
      <c r="X26" s="750"/>
      <c r="Y26" s="751"/>
      <c r="Z26" s="752"/>
      <c r="AA26" s="753"/>
      <c r="AB26" s="754"/>
      <c r="AC26" s="756"/>
    </row>
    <row r="27" spans="1:29" s="777" customFormat="1" ht="13.5" customHeight="1">
      <c r="A27" s="778" t="s">
        <v>171</v>
      </c>
      <c r="B27" s="863"/>
      <c r="C27" s="744"/>
      <c r="D27" s="744"/>
      <c r="E27" s="773"/>
      <c r="F27" s="774"/>
      <c r="G27" s="747"/>
      <c r="H27" s="747"/>
      <c r="I27" s="747"/>
      <c r="J27" s="748"/>
      <c r="K27" s="779"/>
      <c r="L27" s="779"/>
      <c r="M27" s="780">
        <v>13</v>
      </c>
      <c r="N27" s="781">
        <v>77</v>
      </c>
      <c r="O27" s="753"/>
      <c r="P27" s="754"/>
      <c r="Q27" s="775"/>
      <c r="R27" s="775"/>
      <c r="S27" s="776"/>
      <c r="T27" s="752"/>
      <c r="U27" s="753"/>
      <c r="V27" s="754"/>
      <c r="W27" s="750"/>
      <c r="X27" s="750"/>
      <c r="Y27" s="751"/>
      <c r="Z27" s="752"/>
      <c r="AA27" s="753"/>
      <c r="AB27" s="754"/>
      <c r="AC27" s="756"/>
    </row>
    <row r="28" spans="1:29" s="777" customFormat="1" ht="27" customHeight="1">
      <c r="A28" s="772" t="s">
        <v>138</v>
      </c>
      <c r="B28" s="742">
        <v>10</v>
      </c>
      <c r="C28" s="744">
        <v>270</v>
      </c>
      <c r="D28" s="744">
        <v>220</v>
      </c>
      <c r="E28" s="773">
        <f aca="true" t="shared" si="0" ref="E28:E34">D28*0.3</f>
        <v>66</v>
      </c>
      <c r="F28" s="774">
        <f aca="true" t="shared" si="1" ref="F28:F34">D28-E28</f>
        <v>154</v>
      </c>
      <c r="G28" s="747"/>
      <c r="H28" s="747">
        <v>20</v>
      </c>
      <c r="I28" s="747">
        <v>50</v>
      </c>
      <c r="J28" s="748">
        <v>9</v>
      </c>
      <c r="K28" s="750"/>
      <c r="L28" s="750"/>
      <c r="M28" s="780">
        <v>66</v>
      </c>
      <c r="N28" s="781">
        <v>154</v>
      </c>
      <c r="O28" s="753">
        <f>SUM(K28,M28)</f>
        <v>66</v>
      </c>
      <c r="P28" s="754">
        <f>SUM(L28,N28)</f>
        <v>154</v>
      </c>
      <c r="Q28" s="749"/>
      <c r="R28" s="749"/>
      <c r="S28" s="751"/>
      <c r="T28" s="752"/>
      <c r="U28" s="753"/>
      <c r="V28" s="754"/>
      <c r="W28" s="750"/>
      <c r="X28" s="750"/>
      <c r="Y28" s="751"/>
      <c r="Z28" s="752"/>
      <c r="AA28" s="753"/>
      <c r="AB28" s="754"/>
      <c r="AC28" s="756">
        <v>220</v>
      </c>
    </row>
    <row r="29" spans="1:29" s="777" customFormat="1" ht="27" customHeight="1">
      <c r="A29" s="772" t="s">
        <v>172</v>
      </c>
      <c r="B29" s="742">
        <v>10</v>
      </c>
      <c r="C29" s="744">
        <v>270</v>
      </c>
      <c r="D29" s="744">
        <v>220</v>
      </c>
      <c r="E29" s="773">
        <v>66</v>
      </c>
      <c r="F29" s="774">
        <v>154</v>
      </c>
      <c r="G29" s="747"/>
      <c r="H29" s="747">
        <v>20</v>
      </c>
      <c r="I29" s="747">
        <v>50</v>
      </c>
      <c r="J29" s="748">
        <v>9</v>
      </c>
      <c r="K29" s="750"/>
      <c r="L29" s="750"/>
      <c r="M29" s="780">
        <v>66</v>
      </c>
      <c r="N29" s="781">
        <v>54</v>
      </c>
      <c r="O29" s="753">
        <v>66</v>
      </c>
      <c r="P29" s="754">
        <v>54</v>
      </c>
      <c r="Q29" s="779"/>
      <c r="R29" s="779">
        <v>100</v>
      </c>
      <c r="S29" s="751"/>
      <c r="T29" s="752"/>
      <c r="U29" s="753"/>
      <c r="V29" s="754">
        <v>100</v>
      </c>
      <c r="W29" s="750"/>
      <c r="X29" s="750"/>
      <c r="Y29" s="751"/>
      <c r="Z29" s="752"/>
      <c r="AA29" s="753"/>
      <c r="AB29" s="754"/>
      <c r="AC29" s="756">
        <v>220</v>
      </c>
    </row>
    <row r="30" spans="1:29" s="112" customFormat="1" ht="30" customHeight="1">
      <c r="A30" s="772" t="s">
        <v>173</v>
      </c>
      <c r="B30" s="742">
        <v>10</v>
      </c>
      <c r="C30" s="744">
        <v>270</v>
      </c>
      <c r="D30" s="744">
        <v>220</v>
      </c>
      <c r="E30" s="773">
        <f t="shared" si="0"/>
        <v>66</v>
      </c>
      <c r="F30" s="774">
        <f t="shared" si="1"/>
        <v>154</v>
      </c>
      <c r="G30" s="747"/>
      <c r="H30" s="747">
        <v>20</v>
      </c>
      <c r="I30" s="747">
        <v>50</v>
      </c>
      <c r="J30" s="748">
        <v>9</v>
      </c>
      <c r="K30" s="750"/>
      <c r="L30" s="750"/>
      <c r="M30" s="751"/>
      <c r="N30" s="752"/>
      <c r="O30" s="753"/>
      <c r="P30" s="754"/>
      <c r="Q30" s="779">
        <v>66</v>
      </c>
      <c r="R30" s="779">
        <v>54</v>
      </c>
      <c r="S30" s="751"/>
      <c r="T30" s="781">
        <v>100</v>
      </c>
      <c r="U30" s="753">
        <f aca="true" t="shared" si="2" ref="U30:V39">SUM(Q30,S30)</f>
        <v>66</v>
      </c>
      <c r="V30" s="754">
        <f t="shared" si="2"/>
        <v>154</v>
      </c>
      <c r="W30" s="749"/>
      <c r="X30" s="749"/>
      <c r="Y30" s="751"/>
      <c r="Z30" s="752"/>
      <c r="AA30" s="753"/>
      <c r="AB30" s="754"/>
      <c r="AC30" s="756">
        <v>220</v>
      </c>
    </row>
    <row r="31" spans="1:29" s="112" customFormat="1" ht="29.25" customHeight="1">
      <c r="A31" s="772" t="s">
        <v>141</v>
      </c>
      <c r="B31" s="742">
        <v>10</v>
      </c>
      <c r="C31" s="744">
        <v>270</v>
      </c>
      <c r="D31" s="744">
        <v>220</v>
      </c>
      <c r="E31" s="773">
        <f t="shared" si="0"/>
        <v>66</v>
      </c>
      <c r="F31" s="774">
        <f t="shared" si="1"/>
        <v>154</v>
      </c>
      <c r="G31" s="747"/>
      <c r="H31" s="747">
        <v>20</v>
      </c>
      <c r="I31" s="747">
        <v>50</v>
      </c>
      <c r="J31" s="748">
        <v>9</v>
      </c>
      <c r="K31" s="750"/>
      <c r="L31" s="750"/>
      <c r="M31" s="751"/>
      <c r="N31" s="752"/>
      <c r="O31" s="753"/>
      <c r="P31" s="754"/>
      <c r="Q31" s="779">
        <v>66</v>
      </c>
      <c r="R31" s="779">
        <v>154</v>
      </c>
      <c r="S31" s="782"/>
      <c r="T31" s="783"/>
      <c r="U31" s="753">
        <f t="shared" si="2"/>
        <v>66</v>
      </c>
      <c r="V31" s="754">
        <f t="shared" si="2"/>
        <v>154</v>
      </c>
      <c r="W31" s="750"/>
      <c r="X31" s="750"/>
      <c r="Y31" s="751"/>
      <c r="Z31" s="752"/>
      <c r="AA31" s="753"/>
      <c r="AB31" s="754"/>
      <c r="AC31" s="756">
        <v>220</v>
      </c>
    </row>
    <row r="32" spans="1:29" s="112" customFormat="1" ht="29.25" customHeight="1">
      <c r="A32" s="772" t="s">
        <v>142</v>
      </c>
      <c r="B32" s="742">
        <v>10</v>
      </c>
      <c r="C32" s="744">
        <v>270</v>
      </c>
      <c r="D32" s="744">
        <v>220</v>
      </c>
      <c r="E32" s="773">
        <f t="shared" si="0"/>
        <v>66</v>
      </c>
      <c r="F32" s="774">
        <f t="shared" si="1"/>
        <v>154</v>
      </c>
      <c r="G32" s="747"/>
      <c r="H32" s="747">
        <v>20</v>
      </c>
      <c r="I32" s="747">
        <v>50</v>
      </c>
      <c r="J32" s="748">
        <v>9</v>
      </c>
      <c r="K32" s="750"/>
      <c r="L32" s="750"/>
      <c r="M32" s="751"/>
      <c r="N32" s="752"/>
      <c r="O32" s="753"/>
      <c r="P32" s="754"/>
      <c r="Q32" s="779">
        <v>66</v>
      </c>
      <c r="R32" s="779">
        <v>154</v>
      </c>
      <c r="S32" s="751"/>
      <c r="T32" s="752"/>
      <c r="U32" s="753">
        <f t="shared" si="2"/>
        <v>66</v>
      </c>
      <c r="V32" s="754">
        <f t="shared" si="2"/>
        <v>154</v>
      </c>
      <c r="W32" s="749"/>
      <c r="X32" s="749"/>
      <c r="Y32" s="751"/>
      <c r="Z32" s="752"/>
      <c r="AA32" s="753"/>
      <c r="AB32" s="754"/>
      <c r="AC32" s="756">
        <v>220</v>
      </c>
    </row>
    <row r="33" spans="1:29" s="112" customFormat="1" ht="29.25" customHeight="1">
      <c r="A33" s="772" t="s">
        <v>143</v>
      </c>
      <c r="B33" s="742">
        <v>10</v>
      </c>
      <c r="C33" s="744">
        <v>270</v>
      </c>
      <c r="D33" s="744">
        <v>220</v>
      </c>
      <c r="E33" s="773">
        <f t="shared" si="0"/>
        <v>66</v>
      </c>
      <c r="F33" s="774">
        <f t="shared" si="1"/>
        <v>154</v>
      </c>
      <c r="G33" s="747"/>
      <c r="H33" s="747">
        <v>20</v>
      </c>
      <c r="I33" s="747">
        <v>50</v>
      </c>
      <c r="J33" s="748">
        <v>9</v>
      </c>
      <c r="K33" s="750"/>
      <c r="L33" s="750"/>
      <c r="M33" s="751"/>
      <c r="N33" s="752"/>
      <c r="O33" s="753"/>
      <c r="P33" s="754"/>
      <c r="Q33" s="750"/>
      <c r="R33" s="750"/>
      <c r="S33" s="780">
        <v>66</v>
      </c>
      <c r="T33" s="781">
        <v>154</v>
      </c>
      <c r="U33" s="753">
        <f t="shared" si="2"/>
        <v>66</v>
      </c>
      <c r="V33" s="754">
        <f t="shared" si="2"/>
        <v>154</v>
      </c>
      <c r="W33" s="749"/>
      <c r="X33" s="749"/>
      <c r="Y33" s="751"/>
      <c r="Z33" s="752"/>
      <c r="AA33" s="753"/>
      <c r="AB33" s="754"/>
      <c r="AC33" s="756">
        <v>220</v>
      </c>
    </row>
    <row r="34" spans="1:29" s="112" customFormat="1" ht="14.25" customHeight="1">
      <c r="A34" s="772" t="s">
        <v>144</v>
      </c>
      <c r="B34" s="742">
        <v>10</v>
      </c>
      <c r="C34" s="744">
        <v>270</v>
      </c>
      <c r="D34" s="744">
        <v>220</v>
      </c>
      <c r="E34" s="773">
        <f t="shared" si="0"/>
        <v>66</v>
      </c>
      <c r="F34" s="774">
        <f t="shared" si="1"/>
        <v>154</v>
      </c>
      <c r="G34" s="747"/>
      <c r="H34" s="747">
        <v>20</v>
      </c>
      <c r="I34" s="747">
        <v>28</v>
      </c>
      <c r="J34" s="748">
        <v>9</v>
      </c>
      <c r="K34" s="750"/>
      <c r="L34" s="750"/>
      <c r="M34" s="751"/>
      <c r="N34" s="752"/>
      <c r="O34" s="753"/>
      <c r="P34" s="754"/>
      <c r="Q34" s="750"/>
      <c r="R34" s="750"/>
      <c r="S34" s="782">
        <v>66</v>
      </c>
      <c r="T34" s="783">
        <v>154</v>
      </c>
      <c r="U34" s="753">
        <f t="shared" si="2"/>
        <v>66</v>
      </c>
      <c r="V34" s="754">
        <f t="shared" si="2"/>
        <v>154</v>
      </c>
      <c r="W34" s="750"/>
      <c r="X34" s="750"/>
      <c r="Y34" s="751"/>
      <c r="Z34" s="752"/>
      <c r="AA34" s="753"/>
      <c r="AB34" s="754"/>
      <c r="AC34" s="756">
        <v>220</v>
      </c>
    </row>
    <row r="35" spans="1:29" s="112" customFormat="1" ht="14.25" customHeight="1">
      <c r="A35" s="778" t="s">
        <v>145</v>
      </c>
      <c r="B35" s="742"/>
      <c r="C35" s="744"/>
      <c r="D35" s="744"/>
      <c r="E35" s="773"/>
      <c r="F35" s="774"/>
      <c r="G35" s="747"/>
      <c r="H35" s="747"/>
      <c r="I35" s="747"/>
      <c r="J35" s="748"/>
      <c r="K35" s="750"/>
      <c r="L35" s="750"/>
      <c r="M35" s="751"/>
      <c r="N35" s="752"/>
      <c r="O35" s="753"/>
      <c r="P35" s="754"/>
      <c r="Q35" s="750"/>
      <c r="R35" s="750"/>
      <c r="S35" s="780">
        <v>20</v>
      </c>
      <c r="T35" s="781">
        <v>60</v>
      </c>
      <c r="U35" s="704"/>
      <c r="V35" s="864"/>
      <c r="W35" s="779"/>
      <c r="X35" s="779"/>
      <c r="Y35" s="751"/>
      <c r="Z35" s="752"/>
      <c r="AA35" s="753"/>
      <c r="AB35" s="754"/>
      <c r="AC35" s="756"/>
    </row>
    <row r="36" spans="1:29" s="112" customFormat="1" ht="14.25" customHeight="1">
      <c r="A36" s="778" t="s">
        <v>146</v>
      </c>
      <c r="B36" s="742"/>
      <c r="C36" s="744"/>
      <c r="D36" s="744"/>
      <c r="E36" s="773"/>
      <c r="F36" s="774"/>
      <c r="G36" s="747"/>
      <c r="H36" s="747"/>
      <c r="I36" s="747"/>
      <c r="J36" s="748"/>
      <c r="K36" s="750"/>
      <c r="L36" s="750"/>
      <c r="M36" s="751"/>
      <c r="N36" s="752"/>
      <c r="O36" s="753"/>
      <c r="P36" s="754"/>
      <c r="Q36" s="750"/>
      <c r="R36" s="750"/>
      <c r="S36" s="780">
        <v>20</v>
      </c>
      <c r="T36" s="781">
        <v>60</v>
      </c>
      <c r="U36" s="704"/>
      <c r="V36" s="864"/>
      <c r="W36" s="779"/>
      <c r="X36" s="779"/>
      <c r="Y36" s="751"/>
      <c r="Z36" s="752"/>
      <c r="AA36" s="753"/>
      <c r="AB36" s="754"/>
      <c r="AC36" s="756"/>
    </row>
    <row r="37" spans="1:29" s="112" customFormat="1" ht="14.25" customHeight="1">
      <c r="A37" s="778" t="s">
        <v>147</v>
      </c>
      <c r="B37" s="742"/>
      <c r="C37" s="744"/>
      <c r="D37" s="744"/>
      <c r="E37" s="773"/>
      <c r="F37" s="774"/>
      <c r="G37" s="747"/>
      <c r="H37" s="747"/>
      <c r="I37" s="747"/>
      <c r="J37" s="748"/>
      <c r="K37" s="750"/>
      <c r="L37" s="750"/>
      <c r="M37" s="751"/>
      <c r="N37" s="752"/>
      <c r="O37" s="753"/>
      <c r="P37" s="754"/>
      <c r="Q37" s="750"/>
      <c r="R37" s="750"/>
      <c r="S37" s="780">
        <v>13</v>
      </c>
      <c r="T37" s="781">
        <v>17</v>
      </c>
      <c r="U37" s="704"/>
      <c r="V37" s="864"/>
      <c r="W37" s="779"/>
      <c r="X37" s="779"/>
      <c r="Y37" s="751"/>
      <c r="Z37" s="752"/>
      <c r="AA37" s="753"/>
      <c r="AB37" s="754"/>
      <c r="AC37" s="756"/>
    </row>
    <row r="38" spans="1:29" s="112" customFormat="1" ht="14.25" customHeight="1">
      <c r="A38" s="778" t="s">
        <v>148</v>
      </c>
      <c r="B38" s="742"/>
      <c r="C38" s="744"/>
      <c r="D38" s="744"/>
      <c r="E38" s="773"/>
      <c r="F38" s="774"/>
      <c r="G38" s="747"/>
      <c r="H38" s="747"/>
      <c r="I38" s="747"/>
      <c r="J38" s="748"/>
      <c r="K38" s="750"/>
      <c r="L38" s="750"/>
      <c r="M38" s="751"/>
      <c r="N38" s="752"/>
      <c r="O38" s="753"/>
      <c r="P38" s="754"/>
      <c r="Q38" s="750"/>
      <c r="R38" s="750"/>
      <c r="S38" s="780">
        <v>13</v>
      </c>
      <c r="T38" s="781">
        <v>17</v>
      </c>
      <c r="U38" s="704"/>
      <c r="V38" s="864"/>
      <c r="W38" s="779"/>
      <c r="X38" s="779"/>
      <c r="Y38" s="751"/>
      <c r="Z38" s="752"/>
      <c r="AA38" s="753"/>
      <c r="AB38" s="754"/>
      <c r="AC38" s="756"/>
    </row>
    <row r="39" spans="1:29" s="777" customFormat="1" ht="15" customHeight="1" thickBot="1">
      <c r="A39" s="772" t="s">
        <v>52</v>
      </c>
      <c r="B39" s="742">
        <v>10</v>
      </c>
      <c r="C39" s="744">
        <v>270</v>
      </c>
      <c r="D39" s="744">
        <v>220</v>
      </c>
      <c r="E39" s="784">
        <v>83</v>
      </c>
      <c r="F39" s="785">
        <v>0</v>
      </c>
      <c r="G39" s="747">
        <v>220</v>
      </c>
      <c r="H39" s="747">
        <v>20</v>
      </c>
      <c r="I39" s="747">
        <v>50</v>
      </c>
      <c r="J39" s="748">
        <v>9</v>
      </c>
      <c r="K39" s="750"/>
      <c r="L39" s="750"/>
      <c r="M39" s="751"/>
      <c r="N39" s="752"/>
      <c r="O39" s="753">
        <f>SUM(K39,M39)</f>
        <v>0</v>
      </c>
      <c r="P39" s="754">
        <f>SUM(L39,N39)</f>
        <v>0</v>
      </c>
      <c r="Q39" s="750"/>
      <c r="R39" s="750"/>
      <c r="S39" s="751"/>
      <c r="T39" s="752"/>
      <c r="U39" s="753">
        <f t="shared" si="2"/>
        <v>0</v>
      </c>
      <c r="V39" s="754">
        <f t="shared" si="2"/>
        <v>0</v>
      </c>
      <c r="W39" s="750"/>
      <c r="X39" s="779">
        <v>220</v>
      </c>
      <c r="Y39" s="751"/>
      <c r="Z39" s="752"/>
      <c r="AA39" s="753">
        <f>SUM(W39,Y39)</f>
        <v>0</v>
      </c>
      <c r="AB39" s="754">
        <f>SUM(X39,Z39)</f>
        <v>220</v>
      </c>
      <c r="AC39" s="756">
        <v>220</v>
      </c>
    </row>
    <row r="40" spans="1:40" s="795" customFormat="1" ht="16.5" customHeight="1" thickBot="1">
      <c r="A40" s="786" t="s">
        <v>150</v>
      </c>
      <c r="B40" s="787">
        <f>SUM(B17:B39)</f>
        <v>100</v>
      </c>
      <c r="C40" s="788">
        <f>SUM(C17:C39)</f>
        <v>2700</v>
      </c>
      <c r="D40" s="789">
        <f>SUM(D17:D39)</f>
        <v>2200</v>
      </c>
      <c r="E40" s="790">
        <f>SUM(E18:E34)</f>
        <v>672</v>
      </c>
      <c r="F40" s="791">
        <f>SUM(F18:F39)</f>
        <v>1308</v>
      </c>
      <c r="G40" s="790">
        <v>220</v>
      </c>
      <c r="H40" s="790">
        <v>200</v>
      </c>
      <c r="I40" s="790">
        <v>500</v>
      </c>
      <c r="J40" s="790">
        <v>91</v>
      </c>
      <c r="K40" s="792">
        <f>SUM(K18:K39)</f>
        <v>0</v>
      </c>
      <c r="L40" s="792">
        <f>SUM(L18:L39)</f>
        <v>0</v>
      </c>
      <c r="M40" s="792">
        <v>318</v>
      </c>
      <c r="N40" s="792">
        <v>386</v>
      </c>
      <c r="O40" s="789">
        <f aca="true" t="shared" si="3" ref="O40:AC40">SUM(O18:O39)</f>
        <v>318</v>
      </c>
      <c r="P40" s="789">
        <f t="shared" si="3"/>
        <v>386</v>
      </c>
      <c r="Q40" s="792">
        <f t="shared" si="3"/>
        <v>210</v>
      </c>
      <c r="R40" s="792">
        <f t="shared" si="3"/>
        <v>490</v>
      </c>
      <c r="S40" s="792">
        <v>142</v>
      </c>
      <c r="T40" s="792">
        <v>434</v>
      </c>
      <c r="U40" s="789">
        <f t="shared" si="3"/>
        <v>352</v>
      </c>
      <c r="V40" s="789">
        <f t="shared" si="3"/>
        <v>924</v>
      </c>
      <c r="W40" s="792">
        <f t="shared" si="3"/>
        <v>0</v>
      </c>
      <c r="X40" s="792">
        <f t="shared" si="3"/>
        <v>220</v>
      </c>
      <c r="Y40" s="792">
        <f t="shared" si="3"/>
        <v>0</v>
      </c>
      <c r="Z40" s="792">
        <f t="shared" si="3"/>
        <v>0</v>
      </c>
      <c r="AA40" s="789">
        <f t="shared" si="3"/>
        <v>0</v>
      </c>
      <c r="AB40" s="789">
        <f t="shared" si="3"/>
        <v>220</v>
      </c>
      <c r="AC40" s="793">
        <f t="shared" si="3"/>
        <v>2200</v>
      </c>
      <c r="AD40" s="794"/>
      <c r="AE40" s="794"/>
      <c r="AF40" s="794"/>
      <c r="AG40" s="794"/>
      <c r="AH40" s="794"/>
      <c r="AI40" s="794"/>
      <c r="AJ40" s="794"/>
      <c r="AK40" s="794"/>
      <c r="AL40" s="794"/>
      <c r="AM40" s="794"/>
      <c r="AN40" s="794"/>
    </row>
    <row r="41" spans="1:256" s="804" customFormat="1" ht="13.5" customHeight="1">
      <c r="A41" s="796" t="s">
        <v>151</v>
      </c>
      <c r="B41" s="797"/>
      <c r="C41" s="798"/>
      <c r="D41" s="798"/>
      <c r="E41" s="799"/>
      <c r="F41" s="751"/>
      <c r="G41" s="751"/>
      <c r="H41" s="751"/>
      <c r="I41" s="751"/>
      <c r="J41" s="800"/>
      <c r="K41" s="799"/>
      <c r="L41" s="750"/>
      <c r="M41" s="751"/>
      <c r="N41" s="752"/>
      <c r="O41" s="753"/>
      <c r="P41" s="753"/>
      <c r="Q41" s="799"/>
      <c r="R41" s="750"/>
      <c r="S41" s="751"/>
      <c r="T41" s="752"/>
      <c r="U41" s="753"/>
      <c r="V41" s="753"/>
      <c r="W41" s="799"/>
      <c r="X41" s="750"/>
      <c r="Y41" s="751"/>
      <c r="Z41" s="752"/>
      <c r="AA41" s="753"/>
      <c r="AB41" s="801"/>
      <c r="AC41" s="802"/>
      <c r="AD41" s="803"/>
      <c r="AE41" s="803"/>
      <c r="AF41" s="803"/>
      <c r="AG41" s="803"/>
      <c r="AH41" s="803"/>
      <c r="AI41" s="803"/>
      <c r="AJ41" s="803"/>
      <c r="AK41" s="803"/>
      <c r="AL41" s="803"/>
      <c r="AM41" s="803"/>
      <c r="AN41" s="803"/>
      <c r="AO41" s="803"/>
      <c r="AP41" s="803"/>
      <c r="AQ41" s="803"/>
      <c r="AR41" s="803"/>
      <c r="AS41" s="803"/>
      <c r="AT41" s="803"/>
      <c r="AU41" s="803"/>
      <c r="AV41" s="803"/>
      <c r="AW41" s="803"/>
      <c r="AX41" s="803"/>
      <c r="AY41" s="803"/>
      <c r="AZ41" s="803"/>
      <c r="BA41" s="803"/>
      <c r="BB41" s="803"/>
      <c r="BC41" s="803"/>
      <c r="BD41" s="803"/>
      <c r="BE41" s="803"/>
      <c r="BF41" s="803"/>
      <c r="BG41" s="803"/>
      <c r="BH41" s="803"/>
      <c r="BI41" s="803"/>
      <c r="BJ41" s="803"/>
      <c r="BK41" s="803"/>
      <c r="BL41" s="803"/>
      <c r="BM41" s="803"/>
      <c r="BN41" s="803"/>
      <c r="BO41" s="803"/>
      <c r="BP41" s="803"/>
      <c r="BQ41" s="803"/>
      <c r="BR41" s="803"/>
      <c r="BS41" s="803"/>
      <c r="BT41" s="803"/>
      <c r="BU41" s="803"/>
      <c r="BV41" s="803"/>
      <c r="BW41" s="803"/>
      <c r="BX41" s="803"/>
      <c r="BY41" s="803"/>
      <c r="BZ41" s="803"/>
      <c r="CA41" s="803"/>
      <c r="CB41" s="803"/>
      <c r="CC41" s="803"/>
      <c r="CD41" s="803"/>
      <c r="CE41" s="803"/>
      <c r="CF41" s="803"/>
      <c r="CG41" s="803"/>
      <c r="CH41" s="803"/>
      <c r="CI41" s="803"/>
      <c r="CJ41" s="803"/>
      <c r="CK41" s="803"/>
      <c r="CL41" s="803"/>
      <c r="CM41" s="803"/>
      <c r="CN41" s="803"/>
      <c r="CO41" s="803"/>
      <c r="CP41" s="803"/>
      <c r="CQ41" s="803"/>
      <c r="CR41" s="803"/>
      <c r="CS41" s="803"/>
      <c r="CT41" s="803"/>
      <c r="CU41" s="803"/>
      <c r="CV41" s="803"/>
      <c r="CW41" s="803"/>
      <c r="CX41" s="803"/>
      <c r="CY41" s="803"/>
      <c r="CZ41" s="803"/>
      <c r="DA41" s="803"/>
      <c r="DB41" s="803"/>
      <c r="DC41" s="803"/>
      <c r="DD41" s="803"/>
      <c r="DE41" s="803"/>
      <c r="DF41" s="803"/>
      <c r="DG41" s="803"/>
      <c r="DH41" s="803"/>
      <c r="DI41" s="803"/>
      <c r="DJ41" s="803"/>
      <c r="DK41" s="803"/>
      <c r="DL41" s="803"/>
      <c r="DM41" s="803"/>
      <c r="DN41" s="803"/>
      <c r="DO41" s="803"/>
      <c r="DP41" s="803"/>
      <c r="DQ41" s="803"/>
      <c r="DR41" s="803"/>
      <c r="DS41" s="803"/>
      <c r="DT41" s="803"/>
      <c r="DU41" s="803"/>
      <c r="DV41" s="803"/>
      <c r="DW41" s="803"/>
      <c r="DX41" s="803"/>
      <c r="DY41" s="803"/>
      <c r="DZ41" s="803"/>
      <c r="EA41" s="803"/>
      <c r="EB41" s="803"/>
      <c r="EC41" s="803"/>
      <c r="ED41" s="803"/>
      <c r="EE41" s="803"/>
      <c r="EF41" s="803"/>
      <c r="EG41" s="803"/>
      <c r="EH41" s="803"/>
      <c r="EI41" s="803"/>
      <c r="EJ41" s="803"/>
      <c r="EK41" s="803"/>
      <c r="EL41" s="803"/>
      <c r="EM41" s="803"/>
      <c r="EN41" s="803"/>
      <c r="EO41" s="803"/>
      <c r="EP41" s="803"/>
      <c r="EQ41" s="803"/>
      <c r="ER41" s="803"/>
      <c r="ES41" s="803"/>
      <c r="ET41" s="803"/>
      <c r="EU41" s="803"/>
      <c r="EV41" s="803"/>
      <c r="EW41" s="803"/>
      <c r="EX41" s="803"/>
      <c r="EY41" s="803"/>
      <c r="EZ41" s="803"/>
      <c r="FA41" s="803"/>
      <c r="FB41" s="803"/>
      <c r="FC41" s="803"/>
      <c r="FD41" s="803"/>
      <c r="FE41" s="803"/>
      <c r="FF41" s="803"/>
      <c r="FG41" s="803"/>
      <c r="FH41" s="803"/>
      <c r="FI41" s="803"/>
      <c r="FJ41" s="803"/>
      <c r="FK41" s="803"/>
      <c r="FL41" s="803"/>
      <c r="FM41" s="803"/>
      <c r="FN41" s="803"/>
      <c r="FO41" s="803"/>
      <c r="FP41" s="803"/>
      <c r="FQ41" s="803"/>
      <c r="FR41" s="803"/>
      <c r="FS41" s="803"/>
      <c r="FT41" s="803"/>
      <c r="FU41" s="803"/>
      <c r="FV41" s="803"/>
      <c r="FW41" s="803"/>
      <c r="FX41" s="803"/>
      <c r="FY41" s="803"/>
      <c r="FZ41" s="803"/>
      <c r="GA41" s="803"/>
      <c r="GB41" s="803"/>
      <c r="GC41" s="803"/>
      <c r="GD41" s="803"/>
      <c r="GE41" s="803"/>
      <c r="GF41" s="803"/>
      <c r="GG41" s="803"/>
      <c r="GH41" s="803"/>
      <c r="GI41" s="803"/>
      <c r="GJ41" s="803"/>
      <c r="GK41" s="803"/>
      <c r="GL41" s="803"/>
      <c r="GM41" s="803"/>
      <c r="GN41" s="803"/>
      <c r="GO41" s="803"/>
      <c r="GP41" s="803"/>
      <c r="GQ41" s="803"/>
      <c r="GR41" s="803"/>
      <c r="GS41" s="803"/>
      <c r="GT41" s="803"/>
      <c r="GU41" s="803"/>
      <c r="GV41" s="803"/>
      <c r="GW41" s="803"/>
      <c r="GX41" s="803"/>
      <c r="GY41" s="803"/>
      <c r="GZ41" s="803"/>
      <c r="HA41" s="803"/>
      <c r="HB41" s="803"/>
      <c r="HC41" s="803"/>
      <c r="HD41" s="803"/>
      <c r="HE41" s="803"/>
      <c r="HF41" s="803"/>
      <c r="HG41" s="803"/>
      <c r="HH41" s="803"/>
      <c r="HI41" s="803"/>
      <c r="HJ41" s="803"/>
      <c r="HK41" s="803"/>
      <c r="HL41" s="803"/>
      <c r="HM41" s="803"/>
      <c r="HN41" s="803"/>
      <c r="HO41" s="803"/>
      <c r="HP41" s="803"/>
      <c r="HQ41" s="803"/>
      <c r="HR41" s="803"/>
      <c r="HS41" s="803"/>
      <c r="HT41" s="803"/>
      <c r="HU41" s="803"/>
      <c r="HV41" s="803"/>
      <c r="HW41" s="803"/>
      <c r="HX41" s="803"/>
      <c r="HY41" s="803"/>
      <c r="HZ41" s="803"/>
      <c r="IA41" s="803"/>
      <c r="IB41" s="803"/>
      <c r="IC41" s="803"/>
      <c r="ID41" s="803"/>
      <c r="IE41" s="803"/>
      <c r="IF41" s="803"/>
      <c r="IG41" s="803"/>
      <c r="IH41" s="803"/>
      <c r="II41" s="803"/>
      <c r="IJ41" s="803"/>
      <c r="IK41" s="803"/>
      <c r="IL41" s="803"/>
      <c r="IM41" s="803"/>
      <c r="IN41" s="803"/>
      <c r="IO41" s="803"/>
      <c r="IP41" s="803"/>
      <c r="IQ41" s="803"/>
      <c r="IR41" s="803"/>
      <c r="IS41" s="803"/>
      <c r="IT41" s="803"/>
      <c r="IU41" s="803"/>
      <c r="IV41" s="803"/>
    </row>
    <row r="42" spans="1:109" s="809" customFormat="1" ht="34.5" customHeight="1">
      <c r="A42" s="772" t="s">
        <v>152</v>
      </c>
      <c r="B42" s="805">
        <v>5</v>
      </c>
      <c r="C42" s="806">
        <v>135</v>
      </c>
      <c r="D42" s="806">
        <v>110</v>
      </c>
      <c r="E42" s="784">
        <f>D42*0.3</f>
        <v>33</v>
      </c>
      <c r="F42" s="785">
        <f>D42-E42</f>
        <v>77</v>
      </c>
      <c r="G42" s="751">
        <v>0</v>
      </c>
      <c r="H42" s="751">
        <v>10</v>
      </c>
      <c r="I42" s="751">
        <v>25</v>
      </c>
      <c r="J42" s="800">
        <v>3</v>
      </c>
      <c r="K42" s="799"/>
      <c r="L42" s="750"/>
      <c r="M42" s="751"/>
      <c r="N42" s="752"/>
      <c r="O42" s="753"/>
      <c r="P42" s="753"/>
      <c r="Q42" s="799"/>
      <c r="R42" s="750"/>
      <c r="S42" s="780">
        <v>33</v>
      </c>
      <c r="T42" s="781">
        <v>77</v>
      </c>
      <c r="U42" s="753">
        <v>33</v>
      </c>
      <c r="V42" s="753">
        <v>77</v>
      </c>
      <c r="W42" s="807"/>
      <c r="X42" s="779"/>
      <c r="Y42" s="780"/>
      <c r="Z42" s="752"/>
      <c r="AA42" s="753"/>
      <c r="AB42" s="753"/>
      <c r="AC42" s="756">
        <v>110</v>
      </c>
      <c r="AD42" s="808"/>
      <c r="AE42" s="808"/>
      <c r="AF42" s="808"/>
      <c r="AG42" s="808"/>
      <c r="AH42" s="808"/>
      <c r="AI42" s="808"/>
      <c r="AJ42" s="808"/>
      <c r="AK42" s="808"/>
      <c r="AL42" s="808"/>
      <c r="AM42" s="808"/>
      <c r="AN42" s="808"/>
      <c r="AO42" s="808"/>
      <c r="AP42" s="808"/>
      <c r="AQ42" s="808"/>
      <c r="AR42" s="808"/>
      <c r="AS42" s="808"/>
      <c r="AT42" s="808"/>
      <c r="AU42" s="808"/>
      <c r="AV42" s="808"/>
      <c r="AW42" s="808"/>
      <c r="AX42" s="808"/>
      <c r="AY42" s="808"/>
      <c r="AZ42" s="808"/>
      <c r="BA42" s="808"/>
      <c r="BB42" s="808"/>
      <c r="BC42" s="808"/>
      <c r="BD42" s="808"/>
      <c r="BE42" s="808"/>
      <c r="BF42" s="808"/>
      <c r="BG42" s="808"/>
      <c r="BH42" s="808"/>
      <c r="BI42" s="808"/>
      <c r="BJ42" s="808"/>
      <c r="BK42" s="808"/>
      <c r="BL42" s="808"/>
      <c r="BM42" s="808"/>
      <c r="BN42" s="808"/>
      <c r="BO42" s="808"/>
      <c r="BP42" s="808"/>
      <c r="BQ42" s="808"/>
      <c r="BR42" s="808"/>
      <c r="BS42" s="808"/>
      <c r="BT42" s="808"/>
      <c r="BU42" s="808"/>
      <c r="BV42" s="808"/>
      <c r="BW42" s="808"/>
      <c r="BX42" s="808"/>
      <c r="BY42" s="808"/>
      <c r="BZ42" s="808"/>
      <c r="CA42" s="808"/>
      <c r="CB42" s="808"/>
      <c r="CC42" s="808"/>
      <c r="CD42" s="808"/>
      <c r="CE42" s="808"/>
      <c r="CF42" s="808"/>
      <c r="CG42" s="808"/>
      <c r="CH42" s="808"/>
      <c r="CI42" s="808"/>
      <c r="CJ42" s="808"/>
      <c r="CK42" s="808"/>
      <c r="CL42" s="808"/>
      <c r="CM42" s="808"/>
      <c r="CN42" s="808"/>
      <c r="CO42" s="808"/>
      <c r="CP42" s="808"/>
      <c r="CQ42" s="808"/>
      <c r="CR42" s="808"/>
      <c r="CS42" s="808"/>
      <c r="CT42" s="808"/>
      <c r="CU42" s="808"/>
      <c r="CV42" s="808"/>
      <c r="CW42" s="808"/>
      <c r="CX42" s="808"/>
      <c r="CY42" s="808"/>
      <c r="CZ42" s="808"/>
      <c r="DA42" s="808"/>
      <c r="DB42" s="808"/>
      <c r="DC42" s="808"/>
      <c r="DD42" s="808"/>
      <c r="DE42" s="808"/>
    </row>
    <row r="43" spans="1:109" s="809" customFormat="1" ht="15" customHeight="1">
      <c r="A43" s="772" t="s">
        <v>153</v>
      </c>
      <c r="B43" s="810"/>
      <c r="C43" s="811"/>
      <c r="D43" s="811"/>
      <c r="E43" s="784">
        <f>D43*0.3</f>
        <v>0</v>
      </c>
      <c r="F43" s="785">
        <f>D43-E43</f>
        <v>0</v>
      </c>
      <c r="G43" s="751">
        <v>0</v>
      </c>
      <c r="H43" s="812"/>
      <c r="I43" s="812"/>
      <c r="J43" s="813"/>
      <c r="K43" s="814"/>
      <c r="L43" s="815"/>
      <c r="M43" s="812"/>
      <c r="N43" s="816"/>
      <c r="O43" s="753"/>
      <c r="P43" s="753"/>
      <c r="Q43" s="814"/>
      <c r="R43" s="815"/>
      <c r="S43" s="812"/>
      <c r="T43" s="816"/>
      <c r="U43" s="817"/>
      <c r="V43" s="753"/>
      <c r="W43" s="818"/>
      <c r="X43" s="819"/>
      <c r="Y43" s="812"/>
      <c r="Z43" s="816"/>
      <c r="AA43" s="817"/>
      <c r="AB43" s="817"/>
      <c r="AC43" s="820"/>
      <c r="AD43" s="808"/>
      <c r="AE43" s="808"/>
      <c r="AF43" s="808"/>
      <c r="AG43" s="808"/>
      <c r="AH43" s="808"/>
      <c r="AI43" s="808"/>
      <c r="AJ43" s="808"/>
      <c r="AK43" s="808"/>
      <c r="AL43" s="808"/>
      <c r="AM43" s="808"/>
      <c r="AN43" s="808"/>
      <c r="AO43" s="808"/>
      <c r="AP43" s="808"/>
      <c r="AQ43" s="808"/>
      <c r="AR43" s="808"/>
      <c r="AS43" s="808"/>
      <c r="AT43" s="808"/>
      <c r="AU43" s="808"/>
      <c r="AV43" s="808"/>
      <c r="AW43" s="808"/>
      <c r="AX43" s="808"/>
      <c r="AY43" s="808"/>
      <c r="AZ43" s="808"/>
      <c r="BA43" s="808"/>
      <c r="BB43" s="808"/>
      <c r="BC43" s="808"/>
      <c r="BD43" s="808"/>
      <c r="BE43" s="808"/>
      <c r="BF43" s="808"/>
      <c r="BG43" s="808"/>
      <c r="BH43" s="808"/>
      <c r="BI43" s="808"/>
      <c r="BJ43" s="808"/>
      <c r="BK43" s="808"/>
      <c r="BL43" s="808"/>
      <c r="BM43" s="808"/>
      <c r="BN43" s="808"/>
      <c r="BO43" s="808"/>
      <c r="BP43" s="808"/>
      <c r="BQ43" s="808"/>
      <c r="BR43" s="808"/>
      <c r="BS43" s="808"/>
      <c r="BT43" s="808"/>
      <c r="BU43" s="808"/>
      <c r="BV43" s="808"/>
      <c r="BW43" s="808"/>
      <c r="BX43" s="808"/>
      <c r="BY43" s="808"/>
      <c r="BZ43" s="808"/>
      <c r="CA43" s="808"/>
      <c r="CB43" s="808"/>
      <c r="CC43" s="808"/>
      <c r="CD43" s="808"/>
      <c r="CE43" s="808"/>
      <c r="CF43" s="808"/>
      <c r="CG43" s="808"/>
      <c r="CH43" s="808"/>
      <c r="CI43" s="808"/>
      <c r="CJ43" s="808"/>
      <c r="CK43" s="808"/>
      <c r="CL43" s="808"/>
      <c r="CM43" s="808"/>
      <c r="CN43" s="808"/>
      <c r="CO43" s="808"/>
      <c r="CP43" s="808"/>
      <c r="CQ43" s="808"/>
      <c r="CR43" s="808"/>
      <c r="CS43" s="808"/>
      <c r="CT43" s="808"/>
      <c r="CU43" s="808"/>
      <c r="CV43" s="808"/>
      <c r="CW43" s="808"/>
      <c r="CX43" s="808"/>
      <c r="CY43" s="808"/>
      <c r="CZ43" s="808"/>
      <c r="DA43" s="808"/>
      <c r="DB43" s="808"/>
      <c r="DC43" s="808"/>
      <c r="DD43" s="808"/>
      <c r="DE43" s="808"/>
    </row>
    <row r="44" spans="1:109" s="809" customFormat="1" ht="29.25" customHeight="1">
      <c r="A44" s="772" t="s">
        <v>154</v>
      </c>
      <c r="B44" s="821">
        <v>5</v>
      </c>
      <c r="C44" s="822">
        <v>135</v>
      </c>
      <c r="D44" s="822">
        <v>110</v>
      </c>
      <c r="E44" s="784">
        <f>D44*0.3</f>
        <v>33</v>
      </c>
      <c r="F44" s="785">
        <f>D44-E44</f>
        <v>77</v>
      </c>
      <c r="G44" s="751">
        <v>0</v>
      </c>
      <c r="H44" s="823">
        <v>10</v>
      </c>
      <c r="I44" s="823">
        <v>25</v>
      </c>
      <c r="J44" s="824">
        <v>4</v>
      </c>
      <c r="K44" s="818"/>
      <c r="L44" s="819"/>
      <c r="M44" s="823"/>
      <c r="N44" s="825"/>
      <c r="O44" s="753"/>
      <c r="P44" s="753"/>
      <c r="Q44" s="818"/>
      <c r="R44" s="819"/>
      <c r="S44" s="826"/>
      <c r="T44" s="827"/>
      <c r="U44" s="828"/>
      <c r="V44" s="753"/>
      <c r="W44" s="865">
        <v>33</v>
      </c>
      <c r="X44" s="866">
        <v>77</v>
      </c>
      <c r="Y44" s="831"/>
      <c r="Z44" s="832"/>
      <c r="AA44" s="828">
        <v>33</v>
      </c>
      <c r="AB44" s="828">
        <v>77</v>
      </c>
      <c r="AC44" s="756">
        <v>110</v>
      </c>
      <c r="AD44" s="808"/>
      <c r="AE44" s="808"/>
      <c r="AF44" s="808"/>
      <c r="AG44" s="808"/>
      <c r="AH44" s="808"/>
      <c r="AI44" s="808"/>
      <c r="AJ44" s="808"/>
      <c r="AK44" s="808"/>
      <c r="AL44" s="808"/>
      <c r="AM44" s="808"/>
      <c r="AN44" s="808"/>
      <c r="AO44" s="808"/>
      <c r="AP44" s="808"/>
      <c r="AQ44" s="808"/>
      <c r="AR44" s="808"/>
      <c r="AS44" s="808"/>
      <c r="AT44" s="808"/>
      <c r="AU44" s="808"/>
      <c r="AV44" s="808"/>
      <c r="AW44" s="808"/>
      <c r="AX44" s="808"/>
      <c r="AY44" s="808"/>
      <c r="AZ44" s="808"/>
      <c r="BA44" s="808"/>
      <c r="BB44" s="808"/>
      <c r="BC44" s="808"/>
      <c r="BD44" s="808"/>
      <c r="BE44" s="808"/>
      <c r="BF44" s="808"/>
      <c r="BG44" s="808"/>
      <c r="BH44" s="808"/>
      <c r="BI44" s="808"/>
      <c r="BJ44" s="808"/>
      <c r="BK44" s="808"/>
      <c r="BL44" s="808"/>
      <c r="BM44" s="808"/>
      <c r="BN44" s="808"/>
      <c r="BO44" s="808"/>
      <c r="BP44" s="808"/>
      <c r="BQ44" s="808"/>
      <c r="BR44" s="808"/>
      <c r="BS44" s="808"/>
      <c r="BT44" s="808"/>
      <c r="BU44" s="808"/>
      <c r="BV44" s="808"/>
      <c r="BW44" s="808"/>
      <c r="BX44" s="808"/>
      <c r="BY44" s="808"/>
      <c r="BZ44" s="808"/>
      <c r="CA44" s="808"/>
      <c r="CB44" s="808"/>
      <c r="CC44" s="808"/>
      <c r="CD44" s="808"/>
      <c r="CE44" s="808"/>
      <c r="CF44" s="808"/>
      <c r="CG44" s="808"/>
      <c r="CH44" s="808"/>
      <c r="CI44" s="808"/>
      <c r="CJ44" s="808"/>
      <c r="CK44" s="808"/>
      <c r="CL44" s="808"/>
      <c r="CM44" s="808"/>
      <c r="CN44" s="808"/>
      <c r="CO44" s="808"/>
      <c r="CP44" s="808"/>
      <c r="CQ44" s="808"/>
      <c r="CR44" s="808"/>
      <c r="CS44" s="808"/>
      <c r="CT44" s="808"/>
      <c r="CU44" s="808"/>
      <c r="CV44" s="808"/>
      <c r="CW44" s="808"/>
      <c r="CX44" s="808"/>
      <c r="CY44" s="808"/>
      <c r="CZ44" s="808"/>
      <c r="DA44" s="808"/>
      <c r="DB44" s="808"/>
      <c r="DC44" s="808"/>
      <c r="DD44" s="808"/>
      <c r="DE44" s="808"/>
    </row>
    <row r="45" spans="1:29" s="843" customFormat="1" ht="13.5" customHeight="1">
      <c r="A45" s="833" t="s">
        <v>155</v>
      </c>
      <c r="B45" s="834">
        <f aca="true" t="shared" si="4" ref="B45:G45">SUM(B42:B44)</f>
        <v>10</v>
      </c>
      <c r="C45" s="835">
        <f t="shared" si="4"/>
        <v>270</v>
      </c>
      <c r="D45" s="835">
        <f t="shared" si="4"/>
        <v>220</v>
      </c>
      <c r="E45" s="836">
        <f t="shared" si="4"/>
        <v>66</v>
      </c>
      <c r="F45" s="837">
        <f t="shared" si="4"/>
        <v>154</v>
      </c>
      <c r="G45" s="837">
        <f t="shared" si="4"/>
        <v>0</v>
      </c>
      <c r="H45" s="837">
        <v>20</v>
      </c>
      <c r="I45" s="837">
        <v>50</v>
      </c>
      <c r="J45" s="838">
        <v>7</v>
      </c>
      <c r="K45" s="836">
        <v>0</v>
      </c>
      <c r="L45" s="839">
        <v>0</v>
      </c>
      <c r="M45" s="837">
        <v>0</v>
      </c>
      <c r="N45" s="840">
        <v>0</v>
      </c>
      <c r="O45" s="841">
        <f>SUM(O42:O44)</f>
        <v>0</v>
      </c>
      <c r="P45" s="841">
        <f>SUM(P42:P44)</f>
        <v>0</v>
      </c>
      <c r="Q45" s="836">
        <v>0</v>
      </c>
      <c r="R45" s="839">
        <v>0</v>
      </c>
      <c r="S45" s="837">
        <v>0</v>
      </c>
      <c r="T45" s="840">
        <v>0</v>
      </c>
      <c r="U45" s="841">
        <f>SUM(U42:U44)</f>
        <v>33</v>
      </c>
      <c r="V45" s="841">
        <f>SUM(V42:V44)</f>
        <v>77</v>
      </c>
      <c r="W45" s="836">
        <f>SUM(W42:W44)</f>
        <v>33</v>
      </c>
      <c r="X45" s="839">
        <f>SUM(X42:X44)</f>
        <v>77</v>
      </c>
      <c r="Y45" s="837">
        <f>SUM(Y42:Y44)</f>
        <v>0</v>
      </c>
      <c r="Z45" s="840">
        <v>0</v>
      </c>
      <c r="AA45" s="841">
        <f>SUM(AA42:AA44)</f>
        <v>33</v>
      </c>
      <c r="AB45" s="841">
        <v>77</v>
      </c>
      <c r="AC45" s="842">
        <f>SUM(AC42:AC44)</f>
        <v>220</v>
      </c>
    </row>
    <row r="46" spans="1:29" s="843" customFormat="1" ht="13.5" customHeight="1">
      <c r="A46" s="844" t="s">
        <v>156</v>
      </c>
      <c r="B46" s="834">
        <f aca="true" t="shared" si="5" ref="B46:G46">SUM(B40,B45)</f>
        <v>110</v>
      </c>
      <c r="C46" s="835">
        <f t="shared" si="5"/>
        <v>2970</v>
      </c>
      <c r="D46" s="835">
        <f t="shared" si="5"/>
        <v>2420</v>
      </c>
      <c r="E46" s="836">
        <f t="shared" si="5"/>
        <v>738</v>
      </c>
      <c r="F46" s="845">
        <f t="shared" si="5"/>
        <v>1462</v>
      </c>
      <c r="G46" s="837">
        <f t="shared" si="5"/>
        <v>220</v>
      </c>
      <c r="H46" s="837">
        <v>220</v>
      </c>
      <c r="I46" s="837">
        <v>550</v>
      </c>
      <c r="J46" s="838">
        <v>98</v>
      </c>
      <c r="K46" s="836">
        <v>0</v>
      </c>
      <c r="L46" s="839">
        <v>0</v>
      </c>
      <c r="M46" s="837">
        <v>318</v>
      </c>
      <c r="N46" s="840">
        <v>386</v>
      </c>
      <c r="O46" s="841">
        <f>SUM(O40,O45)</f>
        <v>318</v>
      </c>
      <c r="P46" s="841">
        <f>SUM(P40,P45)</f>
        <v>386</v>
      </c>
      <c r="Q46" s="836">
        <v>210</v>
      </c>
      <c r="R46" s="839">
        <v>490</v>
      </c>
      <c r="S46" s="837">
        <v>175</v>
      </c>
      <c r="T46" s="840">
        <v>511</v>
      </c>
      <c r="U46" s="841">
        <v>385</v>
      </c>
      <c r="V46" s="841">
        <f>SUM(V40,V45)</f>
        <v>1001</v>
      </c>
      <c r="W46" s="836">
        <v>33</v>
      </c>
      <c r="X46" s="839">
        <v>297</v>
      </c>
      <c r="Y46" s="837">
        <v>0</v>
      </c>
      <c r="Z46" s="840">
        <v>0</v>
      </c>
      <c r="AA46" s="841">
        <v>33</v>
      </c>
      <c r="AB46" s="841">
        <f>SUM(AB40,AB45)</f>
        <v>297</v>
      </c>
      <c r="AC46" s="842">
        <f>SUM(AC40,AC45)</f>
        <v>2420</v>
      </c>
    </row>
    <row r="47" spans="1:29" s="843" customFormat="1" ht="25.5" customHeight="1" thickBot="1">
      <c r="A47" s="846" t="s">
        <v>40</v>
      </c>
      <c r="B47" s="810">
        <v>10</v>
      </c>
      <c r="C47" s="847">
        <v>270</v>
      </c>
      <c r="D47" s="847">
        <v>220</v>
      </c>
      <c r="E47" s="814">
        <v>220</v>
      </c>
      <c r="F47" s="812"/>
      <c r="G47" s="812"/>
      <c r="H47" s="812"/>
      <c r="I47" s="812"/>
      <c r="J47" s="813"/>
      <c r="K47" s="814">
        <v>80</v>
      </c>
      <c r="L47" s="815"/>
      <c r="M47" s="812">
        <v>68</v>
      </c>
      <c r="N47" s="816"/>
      <c r="O47" s="817">
        <v>148</v>
      </c>
      <c r="P47" s="817"/>
      <c r="Q47" s="814">
        <v>40</v>
      </c>
      <c r="R47" s="815"/>
      <c r="S47" s="812">
        <v>32</v>
      </c>
      <c r="T47" s="816"/>
      <c r="U47" s="817">
        <v>72</v>
      </c>
      <c r="V47" s="817"/>
      <c r="W47" s="848"/>
      <c r="X47" s="815"/>
      <c r="Y47" s="812"/>
      <c r="Z47" s="816"/>
      <c r="AA47" s="817"/>
      <c r="AB47" s="817"/>
      <c r="AC47" s="748">
        <v>220</v>
      </c>
    </row>
    <row r="48" spans="1:29" s="853" customFormat="1" ht="16.5" customHeight="1" thickBot="1">
      <c r="A48" s="849"/>
      <c r="B48" s="850"/>
      <c r="C48" s="851"/>
      <c r="D48" s="851"/>
      <c r="E48" s="793"/>
      <c r="F48" s="788"/>
      <c r="G48" s="793"/>
      <c r="H48" s="793"/>
      <c r="I48" s="793"/>
      <c r="J48" s="793"/>
      <c r="K48" s="793"/>
      <c r="L48" s="793"/>
      <c r="M48" s="793"/>
      <c r="N48" s="793"/>
      <c r="O48" s="852"/>
      <c r="P48" s="793"/>
      <c r="Q48" s="852"/>
      <c r="R48" s="793"/>
      <c r="S48" s="852"/>
      <c r="T48" s="793"/>
      <c r="U48" s="852"/>
      <c r="V48" s="793"/>
      <c r="W48" s="852"/>
      <c r="X48" s="788"/>
      <c r="Y48" s="852"/>
      <c r="Z48" s="793"/>
      <c r="AA48" s="852"/>
      <c r="AB48" s="793"/>
      <c r="AC48" s="793"/>
    </row>
    <row r="49" spans="1:9" s="697" customFormat="1" ht="12.75">
      <c r="A49" s="854"/>
      <c r="B49" s="698"/>
      <c r="E49" s="698"/>
      <c r="F49" s="698"/>
      <c r="G49" s="698"/>
      <c r="H49" s="698"/>
      <c r="I49" s="698"/>
    </row>
    <row r="50" spans="2:9" s="697" customFormat="1" ht="12.75">
      <c r="B50" s="698"/>
      <c r="E50" s="698"/>
      <c r="F50" s="698"/>
      <c r="G50" s="698"/>
      <c r="H50" s="698"/>
      <c r="I50" s="698"/>
    </row>
    <row r="51" spans="2:23" s="697" customFormat="1" ht="12.75">
      <c r="B51" s="698"/>
      <c r="C51" s="710"/>
      <c r="D51" s="710"/>
      <c r="E51" s="712"/>
      <c r="F51" s="712"/>
      <c r="G51" s="712"/>
      <c r="H51" s="712"/>
      <c r="I51" s="712"/>
      <c r="J51" s="710"/>
      <c r="K51" s="710"/>
      <c r="L51" s="710"/>
      <c r="M51" s="710"/>
      <c r="N51" s="710"/>
      <c r="O51" s="710"/>
      <c r="P51" s="710"/>
      <c r="Q51" s="710"/>
      <c r="R51" s="710"/>
      <c r="S51" s="710"/>
      <c r="T51" s="710"/>
      <c r="U51" s="710"/>
      <c r="V51" s="710"/>
      <c r="W51" s="710"/>
    </row>
    <row r="52" spans="1:23" s="697" customFormat="1" ht="12.75">
      <c r="A52" s="710"/>
      <c r="B52" s="712"/>
      <c r="C52" s="710"/>
      <c r="D52" s="710"/>
      <c r="E52" s="712"/>
      <c r="F52" s="712"/>
      <c r="G52" s="712"/>
      <c r="H52" s="712"/>
      <c r="I52" s="712"/>
      <c r="J52" s="710"/>
      <c r="K52" s="710"/>
      <c r="L52" s="710"/>
      <c r="M52" s="710"/>
      <c r="N52" s="710"/>
      <c r="O52" s="710"/>
      <c r="P52" s="710"/>
      <c r="Q52" s="710"/>
      <c r="R52" s="710"/>
      <c r="S52" s="710"/>
      <c r="T52" s="710"/>
      <c r="U52" s="710"/>
      <c r="V52" s="710"/>
      <c r="W52" s="710"/>
    </row>
  </sheetData>
  <sheetProtection/>
  <mergeCells count="39">
    <mergeCell ref="T1:AB1"/>
    <mergeCell ref="A2:S2"/>
    <mergeCell ref="T2:AA2"/>
    <mergeCell ref="C3:H3"/>
    <mergeCell ref="T3:AA3"/>
    <mergeCell ref="A4:V4"/>
    <mergeCell ref="A6:L6"/>
    <mergeCell ref="A8:S8"/>
    <mergeCell ref="A10:S10"/>
    <mergeCell ref="A12:A16"/>
    <mergeCell ref="B12:B16"/>
    <mergeCell ref="C12:AC12"/>
    <mergeCell ref="C13:C16"/>
    <mergeCell ref="E13:E16"/>
    <mergeCell ref="F13:F16"/>
    <mergeCell ref="G13:G16"/>
    <mergeCell ref="H13:H16"/>
    <mergeCell ref="I13:I16"/>
    <mergeCell ref="J13:J16"/>
    <mergeCell ref="K13:P13"/>
    <mergeCell ref="Q13:V13"/>
    <mergeCell ref="W13:AB13"/>
    <mergeCell ref="D14:D16"/>
    <mergeCell ref="K14:L14"/>
    <mergeCell ref="M14:N14"/>
    <mergeCell ref="O14:P15"/>
    <mergeCell ref="Q14:R14"/>
    <mergeCell ref="S14:T14"/>
    <mergeCell ref="U14:V15"/>
    <mergeCell ref="W14:X14"/>
    <mergeCell ref="Y14:Z14"/>
    <mergeCell ref="AA14:AB15"/>
    <mergeCell ref="AC14:AC15"/>
    <mergeCell ref="K15:L15"/>
    <mergeCell ref="M15:N15"/>
    <mergeCell ref="Q15:R15"/>
    <mergeCell ref="S15:T15"/>
    <mergeCell ref="W15:X15"/>
    <mergeCell ref="Y15:Z15"/>
  </mergeCells>
  <printOptions/>
  <pageMargins left="0.3937007874015748" right="0.31496062992125984" top="0.5905511811023623" bottom="0.1968503937007874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0"/>
  <sheetViews>
    <sheetView workbookViewId="0" topLeftCell="A7">
      <selection activeCell="R43" sqref="R43"/>
    </sheetView>
  </sheetViews>
  <sheetFormatPr defaultColWidth="9.140625" defaultRowHeight="12.75"/>
  <cols>
    <col min="1" max="1" width="70.7109375" style="584" customWidth="1"/>
    <col min="2" max="2" width="6.421875" style="587" customWidth="1"/>
    <col min="3" max="3" width="7.00390625" style="587" customWidth="1"/>
    <col min="4" max="4" width="6.140625" style="584" customWidth="1"/>
    <col min="5" max="5" width="6.421875" style="587" customWidth="1"/>
    <col min="6" max="6" width="7.8515625" style="587" customWidth="1"/>
    <col min="7" max="7" width="6.421875" style="587" customWidth="1"/>
    <col min="8" max="8" width="6.28125" style="587" customWidth="1"/>
    <col min="9" max="13" width="5.7109375" style="584" customWidth="1"/>
    <col min="14" max="14" width="6.7109375" style="584" customWidth="1"/>
    <col min="15" max="15" width="6.140625" style="584" customWidth="1"/>
    <col min="16" max="16" width="6.00390625" style="584" customWidth="1"/>
    <col min="17" max="17" width="6.7109375" style="584" customWidth="1"/>
    <col min="18" max="19" width="5.7109375" style="584" customWidth="1"/>
    <col min="20" max="20" width="9.140625" style="584" customWidth="1"/>
    <col min="21" max="21" width="10.140625" style="584" bestFit="1" customWidth="1"/>
    <col min="22" max="22" width="9.421875" style="584" bestFit="1" customWidth="1"/>
    <col min="23" max="16384" width="9.140625" style="584" customWidth="1"/>
  </cols>
  <sheetData>
    <row r="1" spans="1:19" ht="15.75" customHeight="1">
      <c r="A1" s="1407" t="s">
        <v>174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  <c r="O1" s="1407"/>
      <c r="P1" s="1407"/>
      <c r="Q1" s="1407"/>
      <c r="R1" s="1407"/>
      <c r="S1" s="1407"/>
    </row>
    <row r="2" spans="1:19" ht="15.75" customHeight="1">
      <c r="A2" s="1407" t="s">
        <v>6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  <c r="Q2" s="867"/>
      <c r="R2" s="867"/>
      <c r="S2" s="867"/>
    </row>
    <row r="3" spans="1:19" ht="12.75" customHeight="1">
      <c r="A3" s="1407" t="s">
        <v>175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867"/>
      <c r="R3" s="867"/>
      <c r="S3" s="867"/>
    </row>
    <row r="4" spans="1:19" ht="12.75" customHeight="1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</row>
    <row r="5" spans="1:19" ht="17.25" customHeight="1">
      <c r="A5" s="1297" t="s">
        <v>176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7"/>
      <c r="L5" s="1297"/>
      <c r="M5" s="245"/>
      <c r="N5" s="245"/>
      <c r="O5" s="245"/>
      <c r="P5" s="245"/>
      <c r="Q5" s="245"/>
      <c r="R5" s="245"/>
      <c r="S5" s="245"/>
    </row>
    <row r="6" spans="1:19" ht="15.75" customHeight="1">
      <c r="A6" s="1297" t="s">
        <v>20</v>
      </c>
      <c r="B6" s="1297"/>
      <c r="C6" s="1297"/>
      <c r="D6" s="1297"/>
      <c r="E6" s="1297"/>
      <c r="F6" s="1297"/>
      <c r="G6" s="586"/>
      <c r="H6" s="586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</row>
    <row r="7" spans="1:19" ht="14.25" customHeight="1">
      <c r="A7" s="1400" t="s">
        <v>177</v>
      </c>
      <c r="B7" s="1400"/>
      <c r="C7" s="1400"/>
      <c r="D7" s="1400"/>
      <c r="E7" s="1400"/>
      <c r="F7" s="1400"/>
      <c r="G7" s="1400"/>
      <c r="H7" s="1400"/>
      <c r="I7" s="1400"/>
      <c r="J7" s="1400"/>
      <c r="K7" s="1400"/>
      <c r="L7" s="1400"/>
      <c r="M7" s="1400"/>
      <c r="N7" s="1400"/>
      <c r="O7" s="1400"/>
      <c r="P7" s="1400"/>
      <c r="Q7" s="1400"/>
      <c r="R7" s="1400"/>
      <c r="S7" s="1400"/>
    </row>
    <row r="8" spans="1:19" ht="16.5" customHeight="1" thickBot="1">
      <c r="A8" s="1400" t="s">
        <v>178</v>
      </c>
      <c r="B8" s="1400"/>
      <c r="C8" s="1400"/>
      <c r="D8" s="1400"/>
      <c r="E8" s="1400"/>
      <c r="F8" s="1400"/>
      <c r="G8" s="1400"/>
      <c r="H8" s="1400"/>
      <c r="I8" s="1400"/>
      <c r="J8" s="1400"/>
      <c r="K8" s="1400"/>
      <c r="L8" s="1400"/>
      <c r="M8" s="1400"/>
      <c r="N8" s="1400"/>
      <c r="O8" s="1400"/>
      <c r="P8" s="1400"/>
      <c r="Q8" s="1400"/>
      <c r="R8" s="1400"/>
      <c r="S8" s="1400"/>
    </row>
    <row r="9" spans="1:20" ht="26.25" customHeight="1" thickBot="1">
      <c r="A9" s="1401" t="s">
        <v>25</v>
      </c>
      <c r="B9" s="1377" t="s">
        <v>17</v>
      </c>
      <c r="C9" s="1280" t="s">
        <v>179</v>
      </c>
      <c r="D9" s="1375" t="s">
        <v>29</v>
      </c>
      <c r="E9" s="1377" t="s">
        <v>1</v>
      </c>
      <c r="F9" s="1379" t="s">
        <v>30</v>
      </c>
      <c r="G9" s="1375" t="s">
        <v>32</v>
      </c>
      <c r="H9" s="1377" t="s">
        <v>18</v>
      </c>
      <c r="I9" s="1379" t="s">
        <v>33</v>
      </c>
      <c r="J9" s="1381" t="s">
        <v>7</v>
      </c>
      <c r="K9" s="1382"/>
      <c r="L9" s="1382"/>
      <c r="M9" s="1382"/>
      <c r="N9" s="1382"/>
      <c r="O9" s="1382"/>
      <c r="P9" s="1382"/>
      <c r="Q9" s="1382"/>
      <c r="R9" s="1382"/>
      <c r="S9" s="1383"/>
      <c r="T9" s="1384" t="s">
        <v>3</v>
      </c>
    </row>
    <row r="10" spans="1:20" ht="11.25" customHeight="1" thickBot="1">
      <c r="A10" s="1402"/>
      <c r="B10" s="1378"/>
      <c r="C10" s="1281"/>
      <c r="D10" s="1376"/>
      <c r="E10" s="1378"/>
      <c r="F10" s="1380"/>
      <c r="G10" s="1376"/>
      <c r="H10" s="1378"/>
      <c r="I10" s="1380"/>
      <c r="J10" s="1381" t="s">
        <v>15</v>
      </c>
      <c r="K10" s="1382"/>
      <c r="L10" s="1382"/>
      <c r="M10" s="1382"/>
      <c r="N10" s="1382"/>
      <c r="O10" s="1382"/>
      <c r="P10" s="1381" t="s">
        <v>16</v>
      </c>
      <c r="Q10" s="1382"/>
      <c r="R10" s="1382"/>
      <c r="S10" s="1383"/>
      <c r="T10" s="1385"/>
    </row>
    <row r="11" spans="1:20" ht="12.75" customHeight="1" thickBot="1">
      <c r="A11" s="1402"/>
      <c r="B11" s="1378"/>
      <c r="C11" s="1281"/>
      <c r="D11" s="1376"/>
      <c r="E11" s="1378"/>
      <c r="F11" s="1380"/>
      <c r="G11" s="1376"/>
      <c r="H11" s="1378"/>
      <c r="I11" s="1380"/>
      <c r="J11" s="1391" t="s">
        <v>2</v>
      </c>
      <c r="K11" s="1392"/>
      <c r="L11" s="868" t="s">
        <v>11</v>
      </c>
      <c r="M11" s="869"/>
      <c r="N11" s="1470" t="s">
        <v>3</v>
      </c>
      <c r="O11" s="1471"/>
      <c r="P11" s="870" t="s">
        <v>2</v>
      </c>
      <c r="Q11" s="871"/>
      <c r="R11" s="1394" t="s">
        <v>3</v>
      </c>
      <c r="S11" s="1395"/>
      <c r="T11" s="1385"/>
    </row>
    <row r="12" spans="1:22" ht="12.75" customHeight="1" thickBot="1">
      <c r="A12" s="1402"/>
      <c r="B12" s="1378"/>
      <c r="C12" s="1281"/>
      <c r="D12" s="1376"/>
      <c r="E12" s="1378"/>
      <c r="F12" s="1380"/>
      <c r="G12" s="1376"/>
      <c r="H12" s="1378"/>
      <c r="I12" s="1380"/>
      <c r="J12" s="590">
        <v>20</v>
      </c>
      <c r="K12" s="591" t="s">
        <v>26</v>
      </c>
      <c r="L12" s="708">
        <v>20</v>
      </c>
      <c r="M12" s="707" t="s">
        <v>26</v>
      </c>
      <c r="N12" s="1472"/>
      <c r="O12" s="1473"/>
      <c r="P12" s="1459" t="s">
        <v>180</v>
      </c>
      <c r="Q12" s="1460"/>
      <c r="R12" s="872"/>
      <c r="S12" s="873"/>
      <c r="T12" s="1385"/>
      <c r="U12" s="592"/>
      <c r="V12" s="592"/>
    </row>
    <row r="13" spans="1:22" ht="15" customHeight="1" thickBot="1">
      <c r="A13" s="1474"/>
      <c r="B13" s="1468"/>
      <c r="C13" s="1282"/>
      <c r="D13" s="1467"/>
      <c r="E13" s="1468"/>
      <c r="F13" s="1469"/>
      <c r="G13" s="1467"/>
      <c r="H13" s="1468"/>
      <c r="I13" s="1469"/>
      <c r="J13" s="593" t="s">
        <v>12</v>
      </c>
      <c r="K13" s="594" t="s">
        <v>13</v>
      </c>
      <c r="L13" s="595" t="s">
        <v>12</v>
      </c>
      <c r="M13" s="594" t="s">
        <v>13</v>
      </c>
      <c r="N13" s="874" t="s">
        <v>12</v>
      </c>
      <c r="O13" s="601" t="s">
        <v>13</v>
      </c>
      <c r="P13" s="874" t="s">
        <v>12</v>
      </c>
      <c r="Q13" s="875" t="s">
        <v>13</v>
      </c>
      <c r="R13" s="603" t="s">
        <v>12</v>
      </c>
      <c r="S13" s="876" t="s">
        <v>13</v>
      </c>
      <c r="T13" s="1386"/>
      <c r="U13" s="592"/>
      <c r="V13" s="592"/>
    </row>
    <row r="14" spans="1:22" ht="15" customHeight="1" thickBot="1">
      <c r="A14" s="877" t="s">
        <v>181</v>
      </c>
      <c r="B14" s="878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80"/>
      <c r="O14" s="880"/>
      <c r="P14" s="880"/>
      <c r="Q14" s="880"/>
      <c r="R14" s="879"/>
      <c r="S14" s="879"/>
      <c r="T14" s="881"/>
      <c r="U14" s="592"/>
      <c r="V14" s="592"/>
    </row>
    <row r="15" spans="1:22" ht="15" customHeight="1">
      <c r="A15" s="882" t="s">
        <v>130</v>
      </c>
      <c r="B15" s="883">
        <v>2</v>
      </c>
      <c r="C15" s="884">
        <v>54</v>
      </c>
      <c r="D15" s="885">
        <v>44</v>
      </c>
      <c r="E15" s="886">
        <v>44</v>
      </c>
      <c r="F15" s="70"/>
      <c r="G15" s="70">
        <v>4</v>
      </c>
      <c r="H15" s="69">
        <v>10</v>
      </c>
      <c r="I15" s="886"/>
      <c r="J15" s="887">
        <v>44</v>
      </c>
      <c r="K15" s="888"/>
      <c r="L15" s="888"/>
      <c r="M15" s="889"/>
      <c r="N15" s="890">
        <v>44</v>
      </c>
      <c r="O15" s="890"/>
      <c r="P15" s="890"/>
      <c r="Q15" s="890"/>
      <c r="R15" s="72"/>
      <c r="S15" s="105"/>
      <c r="T15" s="891">
        <v>44</v>
      </c>
      <c r="U15" s="592"/>
      <c r="V15" s="592"/>
    </row>
    <row r="16" spans="1:22" ht="15" customHeight="1">
      <c r="A16" s="892" t="s">
        <v>182</v>
      </c>
      <c r="B16" s="893"/>
      <c r="C16" s="894"/>
      <c r="D16" s="895"/>
      <c r="E16" s="896"/>
      <c r="F16" s="68"/>
      <c r="G16" s="68"/>
      <c r="H16" s="39"/>
      <c r="I16" s="896"/>
      <c r="J16" s="607"/>
      <c r="K16" s="609"/>
      <c r="L16" s="609"/>
      <c r="M16" s="610"/>
      <c r="N16" s="897"/>
      <c r="O16" s="897"/>
      <c r="P16" s="897"/>
      <c r="Q16" s="897"/>
      <c r="R16" s="898"/>
      <c r="S16" s="92"/>
      <c r="T16" s="899"/>
      <c r="U16" s="592"/>
      <c r="V16" s="592"/>
    </row>
    <row r="17" spans="1:22" ht="15" customHeight="1">
      <c r="A17" s="882" t="s">
        <v>183</v>
      </c>
      <c r="B17" s="900">
        <v>1</v>
      </c>
      <c r="C17" s="901">
        <v>27</v>
      </c>
      <c r="D17" s="900">
        <v>22</v>
      </c>
      <c r="E17" s="902">
        <v>22</v>
      </c>
      <c r="F17" s="903"/>
      <c r="G17" s="903">
        <v>2</v>
      </c>
      <c r="H17" s="904">
        <v>5</v>
      </c>
      <c r="I17" s="902">
        <v>2</v>
      </c>
      <c r="J17" s="905">
        <v>22</v>
      </c>
      <c r="K17" s="906"/>
      <c r="L17" s="906"/>
      <c r="M17" s="907"/>
      <c r="N17" s="908">
        <v>22</v>
      </c>
      <c r="O17" s="908"/>
      <c r="P17" s="908"/>
      <c r="Q17" s="909"/>
      <c r="R17" s="908"/>
      <c r="S17" s="910"/>
      <c r="T17" s="911">
        <v>22</v>
      </c>
      <c r="U17" s="592"/>
      <c r="V17" s="592"/>
    </row>
    <row r="18" spans="1:22" ht="15" customHeight="1">
      <c r="A18" s="882" t="s">
        <v>184</v>
      </c>
      <c r="B18" s="900">
        <v>5</v>
      </c>
      <c r="C18" s="901">
        <v>135</v>
      </c>
      <c r="D18" s="900">
        <v>110</v>
      </c>
      <c r="E18" s="902">
        <v>34</v>
      </c>
      <c r="F18" s="903">
        <v>76</v>
      </c>
      <c r="G18" s="903">
        <v>10</v>
      </c>
      <c r="H18" s="904">
        <v>25</v>
      </c>
      <c r="I18" s="902">
        <v>4</v>
      </c>
      <c r="J18" s="905">
        <v>18</v>
      </c>
      <c r="K18" s="906">
        <v>42</v>
      </c>
      <c r="L18" s="906">
        <v>16</v>
      </c>
      <c r="M18" s="907">
        <v>34</v>
      </c>
      <c r="N18" s="908">
        <v>34</v>
      </c>
      <c r="O18" s="908">
        <v>76</v>
      </c>
      <c r="P18" s="908"/>
      <c r="Q18" s="909"/>
      <c r="R18" s="908"/>
      <c r="S18" s="910"/>
      <c r="T18" s="911">
        <v>110</v>
      </c>
      <c r="U18" s="592"/>
      <c r="V18" s="592"/>
    </row>
    <row r="19" spans="1:22" ht="15" customHeight="1" thickBot="1">
      <c r="A19" s="882" t="s">
        <v>185</v>
      </c>
      <c r="B19" s="912">
        <v>2</v>
      </c>
      <c r="C19" s="913">
        <v>54</v>
      </c>
      <c r="D19" s="912">
        <v>44</v>
      </c>
      <c r="E19" s="914">
        <v>44</v>
      </c>
      <c r="F19" s="915"/>
      <c r="G19" s="915">
        <v>2</v>
      </c>
      <c r="H19" s="916">
        <v>10</v>
      </c>
      <c r="I19" s="914">
        <v>2</v>
      </c>
      <c r="J19" s="917">
        <v>44</v>
      </c>
      <c r="K19" s="918"/>
      <c r="L19" s="918"/>
      <c r="M19" s="919"/>
      <c r="N19" s="920">
        <v>44</v>
      </c>
      <c r="O19" s="920"/>
      <c r="P19" s="920"/>
      <c r="Q19" s="921"/>
      <c r="R19" s="920"/>
      <c r="S19" s="922"/>
      <c r="T19" s="911">
        <v>44</v>
      </c>
      <c r="U19" s="592"/>
      <c r="V19" s="592"/>
    </row>
    <row r="20" spans="1:20" ht="15.75" customHeight="1" thickBot="1">
      <c r="A20" s="923" t="s">
        <v>186</v>
      </c>
      <c r="B20" s="924"/>
      <c r="C20" s="925"/>
      <c r="D20" s="926"/>
      <c r="E20" s="641"/>
      <c r="F20" s="641"/>
      <c r="G20" s="641"/>
      <c r="H20" s="641"/>
      <c r="I20" s="641"/>
      <c r="J20" s="927"/>
      <c r="K20" s="927"/>
      <c r="L20" s="927"/>
      <c r="M20" s="927"/>
      <c r="N20" s="927"/>
      <c r="O20" s="927"/>
      <c r="P20" s="927"/>
      <c r="Q20" s="927"/>
      <c r="R20" s="928"/>
      <c r="S20" s="928"/>
      <c r="T20" s="929"/>
    </row>
    <row r="21" spans="1:20" s="592" customFormat="1" ht="18" customHeight="1">
      <c r="A21" s="930" t="s">
        <v>187</v>
      </c>
      <c r="B21" s="893">
        <v>20</v>
      </c>
      <c r="C21" s="893">
        <v>540</v>
      </c>
      <c r="D21" s="893">
        <v>440</v>
      </c>
      <c r="E21" s="931">
        <v>132</v>
      </c>
      <c r="F21" s="931">
        <v>308</v>
      </c>
      <c r="G21" s="56">
        <v>40</v>
      </c>
      <c r="H21" s="56">
        <v>100</v>
      </c>
      <c r="I21" s="931">
        <v>19</v>
      </c>
      <c r="J21" s="887">
        <v>66</v>
      </c>
      <c r="K21" s="888">
        <v>154</v>
      </c>
      <c r="L21" s="888">
        <v>66</v>
      </c>
      <c r="M21" s="889">
        <v>154</v>
      </c>
      <c r="N21" s="932">
        <v>132</v>
      </c>
      <c r="O21" s="890">
        <v>308</v>
      </c>
      <c r="P21" s="890"/>
      <c r="Q21" s="890"/>
      <c r="R21" s="933"/>
      <c r="S21" s="933"/>
      <c r="T21" s="934">
        <v>440</v>
      </c>
    </row>
    <row r="22" spans="1:20" s="592" customFormat="1" ht="13.5" customHeight="1">
      <c r="A22" s="935" t="s">
        <v>188</v>
      </c>
      <c r="B22" s="936">
        <v>15</v>
      </c>
      <c r="C22" s="936">
        <v>405</v>
      </c>
      <c r="D22" s="895">
        <v>330</v>
      </c>
      <c r="E22" s="62">
        <v>99</v>
      </c>
      <c r="F22" s="62">
        <v>231</v>
      </c>
      <c r="G22" s="39">
        <v>20</v>
      </c>
      <c r="H22" s="39">
        <v>75</v>
      </c>
      <c r="I22" s="62">
        <v>14</v>
      </c>
      <c r="J22" s="607"/>
      <c r="K22" s="609"/>
      <c r="L22" s="609"/>
      <c r="M22" s="610"/>
      <c r="N22" s="56"/>
      <c r="O22" s="897"/>
      <c r="P22" s="897">
        <v>99</v>
      </c>
      <c r="Q22" s="897">
        <v>231</v>
      </c>
      <c r="R22" s="57">
        <v>99</v>
      </c>
      <c r="S22" s="57">
        <v>231</v>
      </c>
      <c r="T22" s="937">
        <v>330</v>
      </c>
    </row>
    <row r="23" spans="1:20" s="592" customFormat="1" ht="13.5" customHeight="1">
      <c r="A23" s="938" t="s">
        <v>189</v>
      </c>
      <c r="B23" s="936">
        <v>20</v>
      </c>
      <c r="C23" s="936">
        <v>540</v>
      </c>
      <c r="D23" s="895">
        <v>440</v>
      </c>
      <c r="E23" s="62">
        <v>132</v>
      </c>
      <c r="F23" s="62">
        <v>308</v>
      </c>
      <c r="G23" s="39">
        <v>40</v>
      </c>
      <c r="H23" s="39">
        <v>100</v>
      </c>
      <c r="I23" s="62">
        <v>18</v>
      </c>
      <c r="J23" s="607">
        <v>40</v>
      </c>
      <c r="K23" s="609">
        <v>140</v>
      </c>
      <c r="L23" s="609">
        <v>92</v>
      </c>
      <c r="M23" s="610">
        <v>168</v>
      </c>
      <c r="N23" s="56">
        <v>132</v>
      </c>
      <c r="O23" s="897">
        <v>308</v>
      </c>
      <c r="P23" s="897"/>
      <c r="Q23" s="897"/>
      <c r="R23" s="57"/>
      <c r="S23" s="57"/>
      <c r="T23" s="937">
        <v>440</v>
      </c>
    </row>
    <row r="24" spans="1:20" s="592" customFormat="1" ht="13.5" customHeight="1">
      <c r="A24" s="938" t="s">
        <v>190</v>
      </c>
      <c r="B24" s="936">
        <v>5</v>
      </c>
      <c r="C24" s="936">
        <v>135</v>
      </c>
      <c r="D24" s="895">
        <v>110</v>
      </c>
      <c r="E24" s="62">
        <v>33</v>
      </c>
      <c r="F24" s="62">
        <v>77</v>
      </c>
      <c r="G24" s="39">
        <v>10</v>
      </c>
      <c r="H24" s="39">
        <v>25</v>
      </c>
      <c r="I24" s="62">
        <v>8</v>
      </c>
      <c r="J24" s="607">
        <v>33</v>
      </c>
      <c r="K24" s="609">
        <v>77</v>
      </c>
      <c r="L24" s="609"/>
      <c r="M24" s="610"/>
      <c r="N24" s="56">
        <v>33</v>
      </c>
      <c r="O24" s="897">
        <v>77</v>
      </c>
      <c r="P24" s="897"/>
      <c r="Q24" s="897"/>
      <c r="R24" s="57"/>
      <c r="S24" s="57"/>
      <c r="T24" s="937">
        <v>110</v>
      </c>
    </row>
    <row r="25" spans="1:20" ht="13.5" customHeight="1">
      <c r="A25" s="1461" t="s">
        <v>191</v>
      </c>
      <c r="B25" s="1462"/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3"/>
    </row>
    <row r="26" spans="1:20" s="945" customFormat="1" ht="15" customHeight="1">
      <c r="A26" s="939" t="s">
        <v>192</v>
      </c>
      <c r="B26" s="940"/>
      <c r="C26" s="941"/>
      <c r="D26" s="85"/>
      <c r="E26" s="85"/>
      <c r="F26" s="85"/>
      <c r="G26" s="85"/>
      <c r="H26" s="85"/>
      <c r="I26" s="942"/>
      <c r="J26" s="620"/>
      <c r="K26" s="620"/>
      <c r="L26" s="620"/>
      <c r="M26" s="620"/>
      <c r="N26" s="620"/>
      <c r="O26" s="620"/>
      <c r="P26" s="620"/>
      <c r="Q26" s="620"/>
      <c r="R26" s="943"/>
      <c r="S26" s="943"/>
      <c r="T26" s="944"/>
    </row>
    <row r="27" spans="1:20" s="945" customFormat="1" ht="15" customHeight="1">
      <c r="A27" s="946" t="s">
        <v>193</v>
      </c>
      <c r="B27" s="947"/>
      <c r="C27" s="948"/>
      <c r="D27" s="780"/>
      <c r="E27" s="85"/>
      <c r="F27" s="85"/>
      <c r="G27" s="85"/>
      <c r="H27" s="85"/>
      <c r="I27" s="942"/>
      <c r="J27" s="620"/>
      <c r="K27" s="620"/>
      <c r="L27" s="620"/>
      <c r="M27" s="620"/>
      <c r="N27" s="620"/>
      <c r="O27" s="620"/>
      <c r="P27" s="620"/>
      <c r="Q27" s="620"/>
      <c r="R27" s="943"/>
      <c r="S27" s="943"/>
      <c r="T27" s="949"/>
    </row>
    <row r="28" spans="1:20" s="945" customFormat="1" ht="16.5" customHeight="1">
      <c r="A28" s="946" t="s">
        <v>194</v>
      </c>
      <c r="B28" s="947"/>
      <c r="C28" s="948"/>
      <c r="D28" s="780"/>
      <c r="E28" s="85"/>
      <c r="F28" s="85"/>
      <c r="G28" s="85"/>
      <c r="H28" s="85"/>
      <c r="I28" s="942"/>
      <c r="J28" s="620"/>
      <c r="K28" s="620"/>
      <c r="L28" s="620"/>
      <c r="M28" s="620"/>
      <c r="N28" s="620"/>
      <c r="O28" s="620"/>
      <c r="P28" s="620"/>
      <c r="Q28" s="620"/>
      <c r="R28" s="943"/>
      <c r="S28" s="943"/>
      <c r="T28" s="949"/>
    </row>
    <row r="29" spans="1:20" s="945" customFormat="1" ht="13.5" customHeight="1">
      <c r="A29" s="946" t="s">
        <v>195</v>
      </c>
      <c r="B29" s="947"/>
      <c r="C29" s="948"/>
      <c r="D29" s="780"/>
      <c r="E29" s="85"/>
      <c r="F29" s="85"/>
      <c r="G29" s="85"/>
      <c r="H29" s="85"/>
      <c r="I29" s="942"/>
      <c r="J29" s="620"/>
      <c r="K29" s="620"/>
      <c r="L29" s="620"/>
      <c r="M29" s="620"/>
      <c r="N29" s="620"/>
      <c r="O29" s="620"/>
      <c r="P29" s="620"/>
      <c r="Q29" s="620"/>
      <c r="R29" s="943"/>
      <c r="S29" s="943"/>
      <c r="T29" s="949"/>
    </row>
    <row r="30" spans="1:20" s="945" customFormat="1" ht="15.75" customHeight="1">
      <c r="A30" s="946" t="s">
        <v>196</v>
      </c>
      <c r="B30" s="947"/>
      <c r="C30" s="948"/>
      <c r="D30" s="780"/>
      <c r="E30" s="85"/>
      <c r="F30" s="85"/>
      <c r="G30" s="85"/>
      <c r="H30" s="85"/>
      <c r="I30" s="942"/>
      <c r="J30" s="620"/>
      <c r="K30" s="620"/>
      <c r="L30" s="620"/>
      <c r="M30" s="620"/>
      <c r="N30" s="620"/>
      <c r="O30" s="620"/>
      <c r="P30" s="620"/>
      <c r="Q30" s="620"/>
      <c r="R30" s="943"/>
      <c r="S30" s="943"/>
      <c r="T30" s="949"/>
    </row>
    <row r="31" spans="1:20" s="945" customFormat="1" ht="18" customHeight="1">
      <c r="A31" s="950" t="s">
        <v>197</v>
      </c>
      <c r="B31" s="951">
        <v>5</v>
      </c>
      <c r="C31" s="952">
        <v>135</v>
      </c>
      <c r="D31" s="953">
        <v>110</v>
      </c>
      <c r="E31" s="85">
        <v>33</v>
      </c>
      <c r="F31" s="85">
        <v>77</v>
      </c>
      <c r="G31" s="85">
        <v>5</v>
      </c>
      <c r="H31" s="85">
        <v>25</v>
      </c>
      <c r="I31" s="942">
        <v>2</v>
      </c>
      <c r="J31" s="620"/>
      <c r="K31" s="620"/>
      <c r="L31" s="620">
        <v>33</v>
      </c>
      <c r="M31" s="620">
        <v>77</v>
      </c>
      <c r="N31" s="620">
        <v>33</v>
      </c>
      <c r="O31" s="620">
        <v>77</v>
      </c>
      <c r="P31" s="620"/>
      <c r="Q31" s="620"/>
      <c r="R31" s="943"/>
      <c r="S31" s="943"/>
      <c r="T31" s="954">
        <v>110</v>
      </c>
    </row>
    <row r="32" spans="1:20" s="945" customFormat="1" ht="13.5" customHeight="1">
      <c r="A32" s="950" t="s">
        <v>198</v>
      </c>
      <c r="B32" s="955">
        <v>5</v>
      </c>
      <c r="C32" s="955">
        <v>135</v>
      </c>
      <c r="D32" s="953">
        <v>110</v>
      </c>
      <c r="E32" s="85">
        <v>33</v>
      </c>
      <c r="F32" s="85">
        <v>77</v>
      </c>
      <c r="G32" s="85">
        <v>5</v>
      </c>
      <c r="H32" s="85">
        <v>25</v>
      </c>
      <c r="I32" s="942">
        <v>2</v>
      </c>
      <c r="J32" s="943"/>
      <c r="K32" s="620"/>
      <c r="L32" s="620"/>
      <c r="M32" s="620"/>
      <c r="N32" s="620"/>
      <c r="O32" s="620"/>
      <c r="P32" s="620">
        <v>33</v>
      </c>
      <c r="Q32" s="620">
        <v>77</v>
      </c>
      <c r="R32" s="943">
        <v>33</v>
      </c>
      <c r="S32" s="943">
        <v>77</v>
      </c>
      <c r="T32" s="954">
        <v>110</v>
      </c>
    </row>
    <row r="33" spans="1:20" s="945" customFormat="1" ht="13.5" customHeight="1">
      <c r="A33" s="1464" t="s">
        <v>199</v>
      </c>
      <c r="B33" s="1465"/>
      <c r="C33" s="1465"/>
      <c r="D33" s="1465"/>
      <c r="E33" s="1465"/>
      <c r="F33" s="1465"/>
      <c r="G33" s="1465"/>
      <c r="H33" s="1465"/>
      <c r="I33" s="1465"/>
      <c r="J33" s="1465"/>
      <c r="K33" s="1465"/>
      <c r="L33" s="1465"/>
      <c r="M33" s="1465"/>
      <c r="N33" s="1465"/>
      <c r="O33" s="1465"/>
      <c r="P33" s="1465"/>
      <c r="Q33" s="1465"/>
      <c r="R33" s="1465"/>
      <c r="S33" s="1465"/>
      <c r="T33" s="1466"/>
    </row>
    <row r="34" spans="1:20" s="945" customFormat="1" ht="13.5" customHeight="1" thickBot="1">
      <c r="A34" s="950" t="s">
        <v>200</v>
      </c>
      <c r="B34" s="955">
        <v>10</v>
      </c>
      <c r="C34" s="955">
        <v>270</v>
      </c>
      <c r="D34" s="953">
        <v>220</v>
      </c>
      <c r="E34" s="85"/>
      <c r="F34" s="85" t="s">
        <v>201</v>
      </c>
      <c r="G34" s="85">
        <v>20</v>
      </c>
      <c r="H34" s="85">
        <v>50</v>
      </c>
      <c r="I34" s="942"/>
      <c r="J34" s="943"/>
      <c r="K34" s="620"/>
      <c r="L34" s="620"/>
      <c r="M34" s="620"/>
      <c r="N34" s="620"/>
      <c r="O34" s="620"/>
      <c r="P34" s="620">
        <v>0</v>
      </c>
      <c r="Q34" s="620">
        <v>220</v>
      </c>
      <c r="R34" s="943"/>
      <c r="S34" s="943">
        <v>220</v>
      </c>
      <c r="T34" s="954">
        <v>220</v>
      </c>
    </row>
    <row r="35" spans="1:20" s="647" customFormat="1" ht="18.75" customHeight="1" thickBot="1">
      <c r="A35" s="956" t="s">
        <v>14</v>
      </c>
      <c r="B35" s="957">
        <v>90</v>
      </c>
      <c r="C35" s="957">
        <v>2430</v>
      </c>
      <c r="D35" s="957">
        <v>1980</v>
      </c>
      <c r="E35" s="958">
        <f>SUM(E15:E32)</f>
        <v>606</v>
      </c>
      <c r="F35" s="958">
        <v>1374</v>
      </c>
      <c r="G35" s="958">
        <f>SUM(G15:G34)</f>
        <v>158</v>
      </c>
      <c r="H35" s="958">
        <f>SUM(H15:H34)</f>
        <v>450</v>
      </c>
      <c r="I35" s="958">
        <f>SUM(I17:I32)</f>
        <v>71</v>
      </c>
      <c r="J35" s="959">
        <f>SUM(J15:J24)</f>
        <v>267</v>
      </c>
      <c r="K35" s="959">
        <f>SUM(K18:K24)</f>
        <v>413</v>
      </c>
      <c r="L35" s="960">
        <v>207</v>
      </c>
      <c r="M35" s="961">
        <v>433</v>
      </c>
      <c r="N35" s="962">
        <v>474</v>
      </c>
      <c r="O35" s="961">
        <v>846</v>
      </c>
      <c r="P35" s="963">
        <v>132</v>
      </c>
      <c r="Q35" s="959">
        <v>528</v>
      </c>
      <c r="R35" s="959">
        <v>132</v>
      </c>
      <c r="S35" s="959">
        <v>528</v>
      </c>
      <c r="T35" s="959">
        <v>1980</v>
      </c>
    </row>
    <row r="36" spans="1:20" s="655" customFormat="1" ht="16.5" thickBot="1">
      <c r="A36" s="648" t="s">
        <v>202</v>
      </c>
      <c r="B36" s="649"/>
      <c r="C36" s="650"/>
      <c r="D36" s="651"/>
      <c r="E36" s="652"/>
      <c r="F36" s="652"/>
      <c r="G36" s="652"/>
      <c r="H36" s="652"/>
      <c r="I36" s="652"/>
      <c r="J36" s="653"/>
      <c r="K36" s="652"/>
      <c r="L36" s="653"/>
      <c r="M36" s="652"/>
      <c r="N36" s="652"/>
      <c r="O36" s="652"/>
      <c r="P36" s="652"/>
      <c r="Q36" s="652"/>
      <c r="R36" s="651"/>
      <c r="S36" s="652"/>
      <c r="T36" s="654"/>
    </row>
    <row r="37" spans="1:20" s="655" customFormat="1" ht="16.5" thickBot="1">
      <c r="A37" s="964" t="s">
        <v>77</v>
      </c>
      <c r="B37" s="965">
        <v>4</v>
      </c>
      <c r="C37" s="965">
        <v>108</v>
      </c>
      <c r="D37" s="966">
        <v>88</v>
      </c>
      <c r="E37" s="967">
        <v>88</v>
      </c>
      <c r="F37" s="967"/>
      <c r="G37" s="967"/>
      <c r="H37" s="967"/>
      <c r="I37" s="967"/>
      <c r="J37" s="966">
        <v>40</v>
      </c>
      <c r="K37" s="967"/>
      <c r="L37" s="966">
        <v>20</v>
      </c>
      <c r="M37" s="967"/>
      <c r="N37" s="967">
        <v>60</v>
      </c>
      <c r="O37" s="967"/>
      <c r="P37" s="967">
        <v>28</v>
      </c>
      <c r="Q37" s="967"/>
      <c r="R37" s="968">
        <v>28</v>
      </c>
      <c r="S37" s="967"/>
      <c r="T37" s="969">
        <v>88</v>
      </c>
    </row>
    <row r="38" spans="1:19" s="655" customFormat="1" ht="12.75">
      <c r="A38" s="668"/>
      <c r="B38" s="669"/>
      <c r="C38" s="669"/>
      <c r="D38" s="668"/>
      <c r="E38" s="669"/>
      <c r="F38" s="669"/>
      <c r="G38" s="669"/>
      <c r="H38" s="669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</row>
    <row r="39" spans="1:19" s="655" customFormat="1" ht="12.75">
      <c r="A39" s="671"/>
      <c r="B39" s="669"/>
      <c r="C39" s="669"/>
      <c r="D39" s="668"/>
      <c r="E39" s="669"/>
      <c r="F39" s="669"/>
      <c r="G39" s="669"/>
      <c r="H39" s="669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</row>
    <row r="40" spans="1:19" s="655" customFormat="1" ht="12.75">
      <c r="A40" s="668"/>
      <c r="B40" s="669"/>
      <c r="C40" s="669"/>
      <c r="D40" s="668"/>
      <c r="E40" s="669"/>
      <c r="F40" s="669"/>
      <c r="G40" s="669"/>
      <c r="H40" s="669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</row>
    <row r="41" spans="1:19" s="655" customFormat="1" ht="12.75">
      <c r="A41" s="668"/>
      <c r="B41" s="669"/>
      <c r="C41" s="669"/>
      <c r="D41" s="672"/>
      <c r="E41" s="673"/>
      <c r="F41" s="673"/>
      <c r="G41" s="673"/>
      <c r="H41" s="673"/>
      <c r="I41" s="672"/>
      <c r="J41" s="672"/>
      <c r="K41" s="672"/>
      <c r="L41" s="672"/>
      <c r="M41" s="672"/>
      <c r="N41" s="672"/>
      <c r="O41" s="672"/>
      <c r="P41" s="672"/>
      <c r="Q41" s="672"/>
      <c r="R41" s="672"/>
      <c r="S41" s="672"/>
    </row>
    <row r="42" spans="1:19" s="655" customFormat="1" ht="12.75">
      <c r="A42" s="672"/>
      <c r="B42" s="673"/>
      <c r="C42" s="673"/>
      <c r="D42" s="672"/>
      <c r="E42" s="673"/>
      <c r="F42" s="673"/>
      <c r="G42" s="673"/>
      <c r="H42" s="673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</row>
    <row r="43" spans="1:19" ht="12.75">
      <c r="A43" s="672"/>
      <c r="B43" s="673"/>
      <c r="C43" s="673"/>
      <c r="D43" s="672"/>
      <c r="E43" s="673"/>
      <c r="F43" s="673"/>
      <c r="G43" s="673"/>
      <c r="H43" s="673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</row>
    <row r="44" spans="1:19" ht="12.75">
      <c r="A44" s="672"/>
      <c r="B44" s="673"/>
      <c r="C44" s="673"/>
      <c r="D44" s="672"/>
      <c r="E44" s="673"/>
      <c r="F44" s="673"/>
      <c r="G44" s="673"/>
      <c r="H44" s="673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2"/>
    </row>
    <row r="45" spans="1:19" ht="12.75">
      <c r="A45" s="672"/>
      <c r="B45" s="673"/>
      <c r="C45" s="673"/>
      <c r="D45" s="672"/>
      <c r="E45" s="673"/>
      <c r="F45" s="673"/>
      <c r="G45" s="673"/>
      <c r="H45" s="673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</row>
    <row r="46" spans="1:19" ht="12.75">
      <c r="A46" s="672"/>
      <c r="B46" s="673"/>
      <c r="C46" s="673"/>
      <c r="D46" s="672"/>
      <c r="E46" s="673"/>
      <c r="F46" s="673"/>
      <c r="G46" s="673"/>
      <c r="H46" s="673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</row>
    <row r="47" spans="1:19" ht="12.75">
      <c r="A47" s="672"/>
      <c r="B47" s="673"/>
      <c r="C47" s="673"/>
      <c r="D47" s="672"/>
      <c r="E47" s="673"/>
      <c r="F47" s="673"/>
      <c r="G47" s="673"/>
      <c r="H47" s="673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</row>
    <row r="48" spans="1:19" ht="12.75">
      <c r="A48" s="672"/>
      <c r="B48" s="673"/>
      <c r="C48" s="673"/>
      <c r="D48" s="672"/>
      <c r="E48" s="673"/>
      <c r="F48" s="673"/>
      <c r="G48" s="673"/>
      <c r="H48" s="673"/>
      <c r="I48" s="672"/>
      <c r="J48" s="672"/>
      <c r="K48" s="672"/>
      <c r="L48" s="672"/>
      <c r="M48" s="672"/>
      <c r="N48" s="672"/>
      <c r="O48" s="672"/>
      <c r="P48" s="672"/>
      <c r="Q48" s="672"/>
      <c r="R48" s="672"/>
      <c r="S48" s="672"/>
    </row>
    <row r="49" spans="1:19" ht="12.75">
      <c r="A49" s="672"/>
      <c r="B49" s="673"/>
      <c r="C49" s="673"/>
      <c r="D49" s="672"/>
      <c r="E49" s="673"/>
      <c r="F49" s="673"/>
      <c r="G49" s="673"/>
      <c r="H49" s="673"/>
      <c r="I49" s="672"/>
      <c r="J49" s="672"/>
      <c r="K49" s="672"/>
      <c r="L49" s="672"/>
      <c r="M49" s="672"/>
      <c r="N49" s="672"/>
      <c r="O49" s="672"/>
      <c r="P49" s="672"/>
      <c r="Q49" s="672"/>
      <c r="R49" s="672"/>
      <c r="S49" s="672"/>
    </row>
    <row r="50" spans="1:19" ht="12.75">
      <c r="A50" s="672"/>
      <c r="B50" s="673"/>
      <c r="C50" s="673"/>
      <c r="D50" s="672"/>
      <c r="E50" s="673"/>
      <c r="F50" s="673"/>
      <c r="G50" s="673"/>
      <c r="H50" s="673"/>
      <c r="I50" s="672"/>
      <c r="J50" s="672"/>
      <c r="K50" s="672"/>
      <c r="L50" s="672"/>
      <c r="M50" s="672"/>
      <c r="N50" s="672"/>
      <c r="O50" s="672"/>
      <c r="P50" s="672"/>
      <c r="Q50" s="672"/>
      <c r="R50" s="672"/>
      <c r="S50" s="672"/>
    </row>
    <row r="51" spans="1:19" ht="12.75">
      <c r="A51" s="672"/>
      <c r="B51" s="673"/>
      <c r="C51" s="673"/>
      <c r="D51" s="672"/>
      <c r="E51" s="673"/>
      <c r="F51" s="673"/>
      <c r="G51" s="673"/>
      <c r="H51" s="673"/>
      <c r="I51" s="672"/>
      <c r="J51" s="672"/>
      <c r="K51" s="672"/>
      <c r="L51" s="672"/>
      <c r="M51" s="672"/>
      <c r="N51" s="672"/>
      <c r="O51" s="672"/>
      <c r="P51" s="672"/>
      <c r="Q51" s="672"/>
      <c r="R51" s="672"/>
      <c r="S51" s="672"/>
    </row>
    <row r="52" spans="1:19" ht="12.75">
      <c r="A52" s="672"/>
      <c r="B52" s="673"/>
      <c r="C52" s="673"/>
      <c r="D52" s="672"/>
      <c r="E52" s="673"/>
      <c r="F52" s="673"/>
      <c r="G52" s="673"/>
      <c r="H52" s="673"/>
      <c r="I52" s="672"/>
      <c r="J52" s="672"/>
      <c r="K52" s="672"/>
      <c r="L52" s="672"/>
      <c r="M52" s="672"/>
      <c r="N52" s="672"/>
      <c r="O52" s="672"/>
      <c r="P52" s="672"/>
      <c r="Q52" s="672"/>
      <c r="R52" s="672"/>
      <c r="S52" s="672"/>
    </row>
    <row r="53" spans="1:19" ht="12.75">
      <c r="A53" s="672"/>
      <c r="B53" s="673"/>
      <c r="C53" s="673"/>
      <c r="D53" s="672"/>
      <c r="E53" s="673"/>
      <c r="F53" s="673"/>
      <c r="G53" s="673"/>
      <c r="H53" s="673"/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2"/>
    </row>
    <row r="54" spans="1:19" ht="12.75">
      <c r="A54" s="672"/>
      <c r="B54" s="673"/>
      <c r="C54" s="673"/>
      <c r="D54" s="672"/>
      <c r="E54" s="673"/>
      <c r="F54" s="673"/>
      <c r="G54" s="673"/>
      <c r="H54" s="673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</row>
    <row r="55" spans="1:19" ht="12.75">
      <c r="A55" s="672"/>
      <c r="B55" s="673"/>
      <c r="C55" s="673"/>
      <c r="D55" s="672"/>
      <c r="E55" s="673"/>
      <c r="F55" s="673"/>
      <c r="G55" s="673"/>
      <c r="H55" s="673"/>
      <c r="I55" s="672"/>
      <c r="J55" s="672"/>
      <c r="K55" s="672"/>
      <c r="L55" s="672"/>
      <c r="M55" s="672"/>
      <c r="N55" s="672"/>
      <c r="O55" s="672"/>
      <c r="P55" s="672"/>
      <c r="Q55" s="672"/>
      <c r="R55" s="672"/>
      <c r="S55" s="672"/>
    </row>
    <row r="56" spans="1:19" ht="12.75">
      <c r="A56" s="672"/>
      <c r="B56" s="673"/>
      <c r="C56" s="673"/>
      <c r="D56" s="672"/>
      <c r="E56" s="673"/>
      <c r="F56" s="673"/>
      <c r="G56" s="673"/>
      <c r="H56" s="673"/>
      <c r="I56" s="672"/>
      <c r="J56" s="672"/>
      <c r="K56" s="672"/>
      <c r="L56" s="672"/>
      <c r="M56" s="672"/>
      <c r="N56" s="672"/>
      <c r="O56" s="672"/>
      <c r="P56" s="672"/>
      <c r="Q56" s="672"/>
      <c r="R56" s="672"/>
      <c r="S56" s="672"/>
    </row>
    <row r="57" spans="1:19" ht="12.75">
      <c r="A57" s="672"/>
      <c r="B57" s="673"/>
      <c r="C57" s="673"/>
      <c r="D57" s="672"/>
      <c r="E57" s="673"/>
      <c r="F57" s="673"/>
      <c r="G57" s="673"/>
      <c r="H57" s="673"/>
      <c r="I57" s="672"/>
      <c r="J57" s="672"/>
      <c r="K57" s="672"/>
      <c r="L57" s="672"/>
      <c r="M57" s="672"/>
      <c r="N57" s="672"/>
      <c r="O57" s="672"/>
      <c r="P57" s="672"/>
      <c r="Q57" s="672"/>
      <c r="R57" s="672"/>
      <c r="S57" s="672"/>
    </row>
    <row r="58" spans="1:19" ht="12.75">
      <c r="A58" s="672"/>
      <c r="B58" s="673"/>
      <c r="C58" s="673"/>
      <c r="D58" s="672"/>
      <c r="E58" s="673"/>
      <c r="F58" s="673"/>
      <c r="G58" s="673"/>
      <c r="H58" s="673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</row>
    <row r="59" spans="1:19" ht="12.75">
      <c r="A59" s="672"/>
      <c r="B59" s="673"/>
      <c r="C59" s="673"/>
      <c r="D59" s="672"/>
      <c r="E59" s="673"/>
      <c r="F59" s="673"/>
      <c r="G59" s="673"/>
      <c r="H59" s="673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</row>
    <row r="60" spans="1:19" ht="12.75">
      <c r="A60" s="672"/>
      <c r="B60" s="673"/>
      <c r="C60" s="673"/>
      <c r="D60" s="672"/>
      <c r="E60" s="673"/>
      <c r="F60" s="673"/>
      <c r="G60" s="673"/>
      <c r="H60" s="673"/>
      <c r="I60" s="672"/>
      <c r="J60" s="672"/>
      <c r="K60" s="672"/>
      <c r="L60" s="672"/>
      <c r="M60" s="672"/>
      <c r="N60" s="672"/>
      <c r="O60" s="672"/>
      <c r="P60" s="672"/>
      <c r="Q60" s="672"/>
      <c r="R60" s="672"/>
      <c r="S60" s="672"/>
    </row>
    <row r="61" spans="1:19" ht="12.75">
      <c r="A61" s="672"/>
      <c r="B61" s="673"/>
      <c r="C61" s="673"/>
      <c r="D61" s="672"/>
      <c r="E61" s="673"/>
      <c r="F61" s="673"/>
      <c r="G61" s="673"/>
      <c r="H61" s="673"/>
      <c r="I61" s="672"/>
      <c r="J61" s="672"/>
      <c r="K61" s="672"/>
      <c r="L61" s="672"/>
      <c r="M61" s="672"/>
      <c r="N61" s="672"/>
      <c r="O61" s="672"/>
      <c r="P61" s="672"/>
      <c r="Q61" s="672"/>
      <c r="R61" s="672"/>
      <c r="S61" s="672"/>
    </row>
    <row r="62" spans="1:19" ht="12.75">
      <c r="A62" s="672"/>
      <c r="B62" s="673"/>
      <c r="C62" s="673"/>
      <c r="D62" s="672"/>
      <c r="E62" s="673"/>
      <c r="F62" s="673"/>
      <c r="G62" s="673"/>
      <c r="H62" s="673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</row>
    <row r="63" spans="1:19" ht="12.75">
      <c r="A63" s="672"/>
      <c r="B63" s="673"/>
      <c r="C63" s="673"/>
      <c r="D63" s="672"/>
      <c r="E63" s="673"/>
      <c r="F63" s="673"/>
      <c r="G63" s="673"/>
      <c r="H63" s="673"/>
      <c r="I63" s="672"/>
      <c r="J63" s="672"/>
      <c r="K63" s="672"/>
      <c r="L63" s="672"/>
      <c r="M63" s="672"/>
      <c r="N63" s="672"/>
      <c r="O63" s="672"/>
      <c r="P63" s="672"/>
      <c r="Q63" s="672"/>
      <c r="R63" s="672"/>
      <c r="S63" s="672"/>
    </row>
    <row r="64" spans="1:19" ht="12.75">
      <c r="A64" s="672"/>
      <c r="B64" s="673"/>
      <c r="C64" s="673"/>
      <c r="D64" s="672"/>
      <c r="E64" s="673"/>
      <c r="F64" s="673"/>
      <c r="G64" s="673"/>
      <c r="H64" s="673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</row>
    <row r="65" spans="1:19" ht="12.75">
      <c r="A65" s="672"/>
      <c r="B65" s="673"/>
      <c r="C65" s="673"/>
      <c r="D65" s="672"/>
      <c r="E65" s="673"/>
      <c r="F65" s="673"/>
      <c r="G65" s="673"/>
      <c r="H65" s="673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</row>
    <row r="66" spans="1:19" ht="12.75">
      <c r="A66" s="672"/>
      <c r="B66" s="673"/>
      <c r="C66" s="673"/>
      <c r="D66" s="672"/>
      <c r="E66" s="673"/>
      <c r="F66" s="673"/>
      <c r="G66" s="673"/>
      <c r="H66" s="673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</row>
    <row r="67" spans="1:19" ht="12.75">
      <c r="A67" s="672"/>
      <c r="B67" s="673"/>
      <c r="C67" s="673"/>
      <c r="D67" s="672"/>
      <c r="E67" s="673"/>
      <c r="F67" s="673"/>
      <c r="G67" s="673"/>
      <c r="H67" s="673"/>
      <c r="I67" s="672"/>
      <c r="J67" s="672"/>
      <c r="K67" s="672"/>
      <c r="L67" s="672"/>
      <c r="M67" s="672"/>
      <c r="N67" s="672"/>
      <c r="O67" s="672"/>
      <c r="P67" s="672"/>
      <c r="Q67" s="672"/>
      <c r="R67" s="672"/>
      <c r="S67" s="672"/>
    </row>
    <row r="68" spans="1:19" ht="12.75">
      <c r="A68" s="672"/>
      <c r="B68" s="673"/>
      <c r="C68" s="673"/>
      <c r="D68" s="672"/>
      <c r="E68" s="673"/>
      <c r="F68" s="673"/>
      <c r="G68" s="673"/>
      <c r="H68" s="673"/>
      <c r="I68" s="672"/>
      <c r="J68" s="672"/>
      <c r="K68" s="672"/>
      <c r="L68" s="672"/>
      <c r="M68" s="672"/>
      <c r="N68" s="672"/>
      <c r="O68" s="672"/>
      <c r="P68" s="672"/>
      <c r="Q68" s="672"/>
      <c r="R68" s="672"/>
      <c r="S68" s="672"/>
    </row>
    <row r="69" spans="1:19" ht="12.75">
      <c r="A69" s="672"/>
      <c r="B69" s="673"/>
      <c r="C69" s="673"/>
      <c r="D69" s="672"/>
      <c r="E69" s="673"/>
      <c r="F69" s="673"/>
      <c r="G69" s="673"/>
      <c r="H69" s="673"/>
      <c r="I69" s="672"/>
      <c r="J69" s="672"/>
      <c r="K69" s="672"/>
      <c r="L69" s="672"/>
      <c r="M69" s="672"/>
      <c r="N69" s="672"/>
      <c r="O69" s="672"/>
      <c r="P69" s="672"/>
      <c r="Q69" s="672"/>
      <c r="R69" s="672"/>
      <c r="S69" s="672"/>
    </row>
    <row r="70" spans="1:19" ht="12.75">
      <c r="A70" s="672"/>
      <c r="B70" s="673"/>
      <c r="C70" s="673"/>
      <c r="D70" s="672"/>
      <c r="E70" s="673"/>
      <c r="F70" s="673"/>
      <c r="G70" s="673"/>
      <c r="H70" s="673"/>
      <c r="I70" s="672"/>
      <c r="J70" s="672"/>
      <c r="K70" s="672"/>
      <c r="L70" s="672"/>
      <c r="M70" s="672"/>
      <c r="N70" s="672"/>
      <c r="O70" s="672"/>
      <c r="P70" s="672"/>
      <c r="Q70" s="672"/>
      <c r="R70" s="672"/>
      <c r="S70" s="672"/>
    </row>
    <row r="71" spans="1:19" ht="12.75">
      <c r="A71" s="672"/>
      <c r="B71" s="673"/>
      <c r="C71" s="673"/>
      <c r="D71" s="672"/>
      <c r="E71" s="673"/>
      <c r="F71" s="673"/>
      <c r="G71" s="673"/>
      <c r="H71" s="673"/>
      <c r="I71" s="672"/>
      <c r="J71" s="672"/>
      <c r="K71" s="672"/>
      <c r="L71" s="672"/>
      <c r="M71" s="672"/>
      <c r="N71" s="672"/>
      <c r="O71" s="672"/>
      <c r="P71" s="672"/>
      <c r="Q71" s="672"/>
      <c r="R71" s="672"/>
      <c r="S71" s="672"/>
    </row>
    <row r="72" spans="1:19" ht="12.75">
      <c r="A72" s="672"/>
      <c r="B72" s="673"/>
      <c r="C72" s="673"/>
      <c r="D72" s="672"/>
      <c r="E72" s="673"/>
      <c r="F72" s="673"/>
      <c r="G72" s="673"/>
      <c r="H72" s="673"/>
      <c r="I72" s="672"/>
      <c r="J72" s="672"/>
      <c r="K72" s="672"/>
      <c r="L72" s="672"/>
      <c r="M72" s="672"/>
      <c r="N72" s="672"/>
      <c r="O72" s="672"/>
      <c r="P72" s="672"/>
      <c r="Q72" s="672"/>
      <c r="R72" s="672"/>
      <c r="S72" s="672"/>
    </row>
    <row r="73" spans="1:19" ht="12.75">
      <c r="A73" s="672"/>
      <c r="B73" s="673"/>
      <c r="C73" s="673"/>
      <c r="D73" s="672"/>
      <c r="E73" s="673"/>
      <c r="F73" s="673"/>
      <c r="G73" s="673"/>
      <c r="H73" s="673"/>
      <c r="I73" s="672"/>
      <c r="J73" s="672"/>
      <c r="K73" s="672"/>
      <c r="L73" s="672"/>
      <c r="M73" s="672"/>
      <c r="N73" s="672"/>
      <c r="O73" s="672"/>
      <c r="P73" s="672"/>
      <c r="Q73" s="672"/>
      <c r="R73" s="672"/>
      <c r="S73" s="672"/>
    </row>
    <row r="74" spans="1:19" ht="12.75">
      <c r="A74" s="672"/>
      <c r="B74" s="673"/>
      <c r="C74" s="673"/>
      <c r="D74" s="672"/>
      <c r="E74" s="673"/>
      <c r="F74" s="673"/>
      <c r="G74" s="673"/>
      <c r="H74" s="673"/>
      <c r="I74" s="672"/>
      <c r="J74" s="672"/>
      <c r="K74" s="672"/>
      <c r="L74" s="672"/>
      <c r="M74" s="672"/>
      <c r="N74" s="672"/>
      <c r="O74" s="672"/>
      <c r="P74" s="672"/>
      <c r="Q74" s="672"/>
      <c r="R74" s="672"/>
      <c r="S74" s="672"/>
    </row>
    <row r="75" spans="1:19" ht="12.75">
      <c r="A75" s="672"/>
      <c r="B75" s="673"/>
      <c r="C75" s="673"/>
      <c r="D75" s="672"/>
      <c r="E75" s="673"/>
      <c r="F75" s="673"/>
      <c r="G75" s="673"/>
      <c r="H75" s="673"/>
      <c r="I75" s="672"/>
      <c r="J75" s="672"/>
      <c r="K75" s="672"/>
      <c r="L75" s="672"/>
      <c r="M75" s="672"/>
      <c r="N75" s="672"/>
      <c r="O75" s="672"/>
      <c r="P75" s="672"/>
      <c r="Q75" s="672"/>
      <c r="R75" s="672"/>
      <c r="S75" s="672"/>
    </row>
    <row r="76" spans="1:19" ht="12.75">
      <c r="A76" s="672"/>
      <c r="B76" s="673"/>
      <c r="C76" s="673"/>
      <c r="D76" s="672"/>
      <c r="E76" s="673"/>
      <c r="F76" s="673"/>
      <c r="G76" s="673"/>
      <c r="H76" s="673"/>
      <c r="I76" s="672"/>
      <c r="J76" s="672"/>
      <c r="K76" s="672"/>
      <c r="L76" s="672"/>
      <c r="M76" s="672"/>
      <c r="N76" s="672"/>
      <c r="O76" s="672"/>
      <c r="P76" s="672"/>
      <c r="Q76" s="672"/>
      <c r="R76" s="672"/>
      <c r="S76" s="672"/>
    </row>
    <row r="77" spans="1:19" ht="12.75">
      <c r="A77" s="672"/>
      <c r="B77" s="673"/>
      <c r="C77" s="673"/>
      <c r="D77" s="672"/>
      <c r="E77" s="673"/>
      <c r="F77" s="673"/>
      <c r="G77" s="673"/>
      <c r="H77" s="673"/>
      <c r="I77" s="672"/>
      <c r="J77" s="672"/>
      <c r="K77" s="672"/>
      <c r="L77" s="672"/>
      <c r="M77" s="672"/>
      <c r="N77" s="672"/>
      <c r="O77" s="672"/>
      <c r="P77" s="672"/>
      <c r="Q77" s="672"/>
      <c r="R77" s="672"/>
      <c r="S77" s="672"/>
    </row>
    <row r="78" spans="1:19" ht="12.75">
      <c r="A78" s="672"/>
      <c r="B78" s="673"/>
      <c r="C78" s="673"/>
      <c r="D78" s="672"/>
      <c r="E78" s="673"/>
      <c r="F78" s="673"/>
      <c r="G78" s="673"/>
      <c r="H78" s="673"/>
      <c r="I78" s="672"/>
      <c r="J78" s="672"/>
      <c r="K78" s="672"/>
      <c r="L78" s="672"/>
      <c r="M78" s="672"/>
      <c r="N78" s="672"/>
      <c r="O78" s="672"/>
      <c r="P78" s="672"/>
      <c r="Q78" s="672"/>
      <c r="R78" s="672"/>
      <c r="S78" s="672"/>
    </row>
    <row r="79" spans="1:19" ht="12.75">
      <c r="A79" s="672"/>
      <c r="B79" s="673"/>
      <c r="C79" s="673"/>
      <c r="D79" s="672"/>
      <c r="E79" s="673"/>
      <c r="F79" s="673"/>
      <c r="G79" s="673"/>
      <c r="H79" s="673"/>
      <c r="I79" s="672"/>
      <c r="J79" s="672"/>
      <c r="K79" s="672"/>
      <c r="L79" s="672"/>
      <c r="M79" s="672"/>
      <c r="N79" s="672"/>
      <c r="O79" s="672"/>
      <c r="P79" s="672"/>
      <c r="Q79" s="672"/>
      <c r="R79" s="672"/>
      <c r="S79" s="672"/>
    </row>
    <row r="80" spans="1:19" ht="12.75">
      <c r="A80" s="672"/>
      <c r="B80" s="673"/>
      <c r="C80" s="673"/>
      <c r="D80" s="672"/>
      <c r="E80" s="673"/>
      <c r="F80" s="673"/>
      <c r="G80" s="673"/>
      <c r="H80" s="673"/>
      <c r="I80" s="672"/>
      <c r="J80" s="672"/>
      <c r="K80" s="672"/>
      <c r="L80" s="672"/>
      <c r="M80" s="672"/>
      <c r="N80" s="672"/>
      <c r="O80" s="672"/>
      <c r="P80" s="672"/>
      <c r="Q80" s="672"/>
      <c r="R80" s="672"/>
      <c r="S80" s="672"/>
    </row>
    <row r="81" spans="1:19" ht="12.75">
      <c r="A81" s="672"/>
      <c r="B81" s="673"/>
      <c r="C81" s="673"/>
      <c r="D81" s="672"/>
      <c r="E81" s="673"/>
      <c r="F81" s="673"/>
      <c r="G81" s="673"/>
      <c r="H81" s="673"/>
      <c r="I81" s="672"/>
      <c r="J81" s="672"/>
      <c r="K81" s="672"/>
      <c r="L81" s="672"/>
      <c r="M81" s="672"/>
      <c r="N81" s="672"/>
      <c r="O81" s="672"/>
      <c r="P81" s="672"/>
      <c r="Q81" s="672"/>
      <c r="R81" s="672"/>
      <c r="S81" s="672"/>
    </row>
    <row r="82" spans="1:19" ht="12.75">
      <c r="A82" s="672"/>
      <c r="B82" s="673"/>
      <c r="C82" s="673"/>
      <c r="D82" s="672"/>
      <c r="E82" s="673"/>
      <c r="F82" s="673"/>
      <c r="G82" s="673"/>
      <c r="H82" s="673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</row>
    <row r="83" spans="1:19" ht="12.75">
      <c r="A83" s="672"/>
      <c r="B83" s="673"/>
      <c r="C83" s="673"/>
      <c r="D83" s="672"/>
      <c r="E83" s="673"/>
      <c r="F83" s="673"/>
      <c r="G83" s="673"/>
      <c r="H83" s="673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672"/>
    </row>
    <row r="84" spans="1:19" ht="12.75">
      <c r="A84" s="672"/>
      <c r="B84" s="673"/>
      <c r="C84" s="673"/>
      <c r="D84" s="672"/>
      <c r="E84" s="673"/>
      <c r="F84" s="673"/>
      <c r="G84" s="673"/>
      <c r="H84" s="673"/>
      <c r="I84" s="672"/>
      <c r="J84" s="672"/>
      <c r="K84" s="672"/>
      <c r="L84" s="672"/>
      <c r="M84" s="672"/>
      <c r="N84" s="672"/>
      <c r="O84" s="672"/>
      <c r="P84" s="672"/>
      <c r="Q84" s="672"/>
      <c r="R84" s="672"/>
      <c r="S84" s="672"/>
    </row>
    <row r="85" spans="1:19" ht="12.75">
      <c r="A85" s="672"/>
      <c r="B85" s="673"/>
      <c r="C85" s="673"/>
      <c r="D85" s="672"/>
      <c r="E85" s="673"/>
      <c r="F85" s="673"/>
      <c r="G85" s="673"/>
      <c r="H85" s="673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672"/>
    </row>
    <row r="86" spans="1:19" ht="12.75">
      <c r="A86" s="672"/>
      <c r="B86" s="673"/>
      <c r="C86" s="673"/>
      <c r="D86" s="672"/>
      <c r="E86" s="673"/>
      <c r="F86" s="673"/>
      <c r="G86" s="673"/>
      <c r="H86" s="673"/>
      <c r="I86" s="672"/>
      <c r="J86" s="672"/>
      <c r="K86" s="672"/>
      <c r="L86" s="672"/>
      <c r="M86" s="672"/>
      <c r="N86" s="672"/>
      <c r="O86" s="672"/>
      <c r="P86" s="672"/>
      <c r="Q86" s="672"/>
      <c r="R86" s="672"/>
      <c r="S86" s="672"/>
    </row>
    <row r="87" spans="1:19" ht="12.75">
      <c r="A87" s="672"/>
      <c r="B87" s="673"/>
      <c r="C87" s="673"/>
      <c r="D87" s="672"/>
      <c r="E87" s="673"/>
      <c r="F87" s="673"/>
      <c r="G87" s="673"/>
      <c r="H87" s="673"/>
      <c r="I87" s="672"/>
      <c r="J87" s="672"/>
      <c r="K87" s="672"/>
      <c r="L87" s="672"/>
      <c r="M87" s="672"/>
      <c r="N87" s="672"/>
      <c r="O87" s="672"/>
      <c r="P87" s="672"/>
      <c r="Q87" s="672"/>
      <c r="R87" s="672"/>
      <c r="S87" s="672"/>
    </row>
    <row r="88" spans="1:19" ht="12.75">
      <c r="A88" s="672"/>
      <c r="B88" s="673"/>
      <c r="C88" s="673"/>
      <c r="D88" s="672"/>
      <c r="E88" s="673"/>
      <c r="F88" s="673"/>
      <c r="G88" s="673"/>
      <c r="H88" s="673"/>
      <c r="I88" s="672"/>
      <c r="J88" s="672"/>
      <c r="K88" s="672"/>
      <c r="L88" s="672"/>
      <c r="M88" s="672"/>
      <c r="N88" s="672"/>
      <c r="O88" s="672"/>
      <c r="P88" s="672"/>
      <c r="Q88" s="672"/>
      <c r="R88" s="672"/>
      <c r="S88" s="672"/>
    </row>
    <row r="89" spans="1:19" ht="12.75">
      <c r="A89" s="672"/>
      <c r="B89" s="673"/>
      <c r="C89" s="673"/>
      <c r="D89" s="672"/>
      <c r="E89" s="673"/>
      <c r="F89" s="673"/>
      <c r="G89" s="673"/>
      <c r="H89" s="673"/>
      <c r="I89" s="672"/>
      <c r="J89" s="672"/>
      <c r="K89" s="672"/>
      <c r="L89" s="672"/>
      <c r="M89" s="672"/>
      <c r="N89" s="672"/>
      <c r="O89" s="672"/>
      <c r="P89" s="672"/>
      <c r="Q89" s="672"/>
      <c r="R89" s="672"/>
      <c r="S89" s="672"/>
    </row>
    <row r="90" spans="1:19" ht="12.75">
      <c r="A90" s="672"/>
      <c r="B90" s="673"/>
      <c r="C90" s="673"/>
      <c r="D90" s="672"/>
      <c r="E90" s="673"/>
      <c r="F90" s="673"/>
      <c r="G90" s="673"/>
      <c r="H90" s="673"/>
      <c r="I90" s="672"/>
      <c r="J90" s="672"/>
      <c r="K90" s="672"/>
      <c r="L90" s="672"/>
      <c r="M90" s="672"/>
      <c r="N90" s="672"/>
      <c r="O90" s="672"/>
      <c r="P90" s="672"/>
      <c r="Q90" s="672"/>
      <c r="R90" s="672"/>
      <c r="S90" s="672"/>
    </row>
    <row r="91" spans="1:19" ht="12.75">
      <c r="A91" s="672"/>
      <c r="B91" s="673"/>
      <c r="C91" s="673"/>
      <c r="D91" s="672"/>
      <c r="E91" s="673"/>
      <c r="F91" s="673"/>
      <c r="G91" s="673"/>
      <c r="H91" s="673"/>
      <c r="I91" s="672"/>
      <c r="J91" s="672"/>
      <c r="K91" s="672"/>
      <c r="L91" s="672"/>
      <c r="M91" s="672"/>
      <c r="N91" s="672"/>
      <c r="O91" s="672"/>
      <c r="P91" s="672"/>
      <c r="Q91" s="672"/>
      <c r="R91" s="672"/>
      <c r="S91" s="672"/>
    </row>
    <row r="92" spans="1:19" ht="12.75">
      <c r="A92" s="672"/>
      <c r="B92" s="673"/>
      <c r="C92" s="673"/>
      <c r="D92" s="672"/>
      <c r="E92" s="673"/>
      <c r="F92" s="673"/>
      <c r="G92" s="673"/>
      <c r="H92" s="673"/>
      <c r="I92" s="672"/>
      <c r="J92" s="672"/>
      <c r="K92" s="672"/>
      <c r="L92" s="672"/>
      <c r="M92" s="672"/>
      <c r="N92" s="672"/>
      <c r="O92" s="672"/>
      <c r="P92" s="672"/>
      <c r="Q92" s="672"/>
      <c r="R92" s="672"/>
      <c r="S92" s="672"/>
    </row>
    <row r="93" spans="1:19" ht="12.75">
      <c r="A93" s="672"/>
      <c r="B93" s="673"/>
      <c r="C93" s="673"/>
      <c r="D93" s="672"/>
      <c r="E93" s="673"/>
      <c r="F93" s="673"/>
      <c r="G93" s="673"/>
      <c r="H93" s="673"/>
      <c r="I93" s="672"/>
      <c r="J93" s="672"/>
      <c r="K93" s="672"/>
      <c r="L93" s="672"/>
      <c r="M93" s="672"/>
      <c r="N93" s="672"/>
      <c r="O93" s="672"/>
      <c r="P93" s="672"/>
      <c r="Q93" s="672"/>
      <c r="R93" s="672"/>
      <c r="S93" s="672"/>
    </row>
    <row r="94" spans="1:19" ht="12.75">
      <c r="A94" s="672"/>
      <c r="B94" s="673"/>
      <c r="C94" s="673"/>
      <c r="D94" s="672"/>
      <c r="E94" s="673"/>
      <c r="F94" s="673"/>
      <c r="G94" s="673"/>
      <c r="H94" s="673"/>
      <c r="I94" s="672"/>
      <c r="J94" s="672"/>
      <c r="K94" s="672"/>
      <c r="L94" s="672"/>
      <c r="M94" s="672"/>
      <c r="N94" s="672"/>
      <c r="O94" s="672"/>
      <c r="P94" s="672"/>
      <c r="Q94" s="672"/>
      <c r="R94" s="672"/>
      <c r="S94" s="672"/>
    </row>
    <row r="95" spans="1:19" ht="12.75">
      <c r="A95" s="672"/>
      <c r="B95" s="673"/>
      <c r="C95" s="673"/>
      <c r="D95" s="672"/>
      <c r="E95" s="673"/>
      <c r="F95" s="673"/>
      <c r="G95" s="673"/>
      <c r="H95" s="673"/>
      <c r="I95" s="672"/>
      <c r="J95" s="672"/>
      <c r="K95" s="672"/>
      <c r="L95" s="672"/>
      <c r="M95" s="672"/>
      <c r="N95" s="672"/>
      <c r="O95" s="672"/>
      <c r="P95" s="672"/>
      <c r="Q95" s="672"/>
      <c r="R95" s="672"/>
      <c r="S95" s="672"/>
    </row>
    <row r="96" spans="1:19" ht="12.75">
      <c r="A96" s="672"/>
      <c r="B96" s="673"/>
      <c r="C96" s="673"/>
      <c r="D96" s="672"/>
      <c r="E96" s="673"/>
      <c r="F96" s="673"/>
      <c r="G96" s="673"/>
      <c r="H96" s="673"/>
      <c r="I96" s="672"/>
      <c r="J96" s="672"/>
      <c r="K96" s="672"/>
      <c r="L96" s="672"/>
      <c r="M96" s="672"/>
      <c r="N96" s="672"/>
      <c r="O96" s="672"/>
      <c r="P96" s="672"/>
      <c r="Q96" s="672"/>
      <c r="R96" s="672"/>
      <c r="S96" s="672"/>
    </row>
    <row r="97" spans="1:19" ht="12.75">
      <c r="A97" s="672"/>
      <c r="B97" s="673"/>
      <c r="C97" s="673"/>
      <c r="D97" s="672"/>
      <c r="E97" s="673"/>
      <c r="F97" s="673"/>
      <c r="G97" s="673"/>
      <c r="H97" s="673"/>
      <c r="I97" s="672"/>
      <c r="J97" s="672"/>
      <c r="K97" s="672"/>
      <c r="L97" s="672"/>
      <c r="M97" s="672"/>
      <c r="N97" s="672"/>
      <c r="O97" s="672"/>
      <c r="P97" s="672"/>
      <c r="Q97" s="672"/>
      <c r="R97" s="672"/>
      <c r="S97" s="672"/>
    </row>
    <row r="98" spans="1:19" ht="12.75">
      <c r="A98" s="672"/>
      <c r="B98" s="673"/>
      <c r="C98" s="673"/>
      <c r="D98" s="672"/>
      <c r="E98" s="673"/>
      <c r="F98" s="673"/>
      <c r="G98" s="673"/>
      <c r="H98" s="673"/>
      <c r="I98" s="672"/>
      <c r="J98" s="672"/>
      <c r="K98" s="672"/>
      <c r="L98" s="672"/>
      <c r="M98" s="672"/>
      <c r="N98" s="672"/>
      <c r="O98" s="672"/>
      <c r="P98" s="672"/>
      <c r="Q98" s="672"/>
      <c r="R98" s="672"/>
      <c r="S98" s="672"/>
    </row>
    <row r="99" spans="1:19" ht="12.75">
      <c r="A99" s="672"/>
      <c r="B99" s="673"/>
      <c r="C99" s="673"/>
      <c r="D99" s="672"/>
      <c r="E99" s="673"/>
      <c r="F99" s="673"/>
      <c r="G99" s="673"/>
      <c r="H99" s="673"/>
      <c r="I99" s="672"/>
      <c r="J99" s="672"/>
      <c r="K99" s="672"/>
      <c r="L99" s="672"/>
      <c r="M99" s="672"/>
      <c r="N99" s="672"/>
      <c r="O99" s="672"/>
      <c r="P99" s="672"/>
      <c r="Q99" s="672"/>
      <c r="R99" s="672"/>
      <c r="S99" s="672"/>
    </row>
    <row r="100" spans="1:19" ht="12.75">
      <c r="A100" s="672"/>
      <c r="B100" s="673"/>
      <c r="C100" s="673"/>
      <c r="D100" s="672"/>
      <c r="E100" s="673"/>
      <c r="F100" s="673"/>
      <c r="G100" s="673"/>
      <c r="H100" s="673"/>
      <c r="I100" s="672"/>
      <c r="J100" s="672"/>
      <c r="K100" s="672"/>
      <c r="L100" s="672"/>
      <c r="M100" s="672"/>
      <c r="N100" s="672"/>
      <c r="O100" s="672"/>
      <c r="P100" s="672"/>
      <c r="Q100" s="672"/>
      <c r="R100" s="672"/>
      <c r="S100" s="672"/>
    </row>
    <row r="101" spans="1:19" ht="12.75">
      <c r="A101" s="672"/>
      <c r="B101" s="673"/>
      <c r="C101" s="673"/>
      <c r="D101" s="672"/>
      <c r="E101" s="673"/>
      <c r="F101" s="673"/>
      <c r="G101" s="673"/>
      <c r="H101" s="673"/>
      <c r="I101" s="672"/>
      <c r="J101" s="672"/>
      <c r="K101" s="672"/>
      <c r="L101" s="672"/>
      <c r="M101" s="672"/>
      <c r="N101" s="672"/>
      <c r="O101" s="672"/>
      <c r="P101" s="672"/>
      <c r="Q101" s="672"/>
      <c r="R101" s="672"/>
      <c r="S101" s="672"/>
    </row>
    <row r="102" spans="1:19" ht="12.75">
      <c r="A102" s="672"/>
      <c r="B102" s="673"/>
      <c r="C102" s="673"/>
      <c r="D102" s="672"/>
      <c r="E102" s="673"/>
      <c r="F102" s="673"/>
      <c r="G102" s="673"/>
      <c r="H102" s="673"/>
      <c r="I102" s="672"/>
      <c r="J102" s="672"/>
      <c r="K102" s="672"/>
      <c r="L102" s="672"/>
      <c r="M102" s="672"/>
      <c r="N102" s="672"/>
      <c r="O102" s="672"/>
      <c r="P102" s="672"/>
      <c r="Q102" s="672"/>
      <c r="R102" s="672"/>
      <c r="S102" s="672"/>
    </row>
    <row r="103" spans="1:19" ht="12.75">
      <c r="A103" s="672"/>
      <c r="B103" s="673"/>
      <c r="C103" s="673"/>
      <c r="D103" s="672"/>
      <c r="E103" s="673"/>
      <c r="F103" s="673"/>
      <c r="G103" s="673"/>
      <c r="H103" s="673"/>
      <c r="I103" s="672"/>
      <c r="J103" s="672"/>
      <c r="K103" s="672"/>
      <c r="L103" s="672"/>
      <c r="M103" s="672"/>
      <c r="N103" s="672"/>
      <c r="O103" s="672"/>
      <c r="P103" s="672"/>
      <c r="Q103" s="672"/>
      <c r="R103" s="672"/>
      <c r="S103" s="672"/>
    </row>
    <row r="104" spans="1:19" ht="12.75">
      <c r="A104" s="672"/>
      <c r="B104" s="673"/>
      <c r="C104" s="673"/>
      <c r="D104" s="672"/>
      <c r="E104" s="673"/>
      <c r="F104" s="673"/>
      <c r="G104" s="673"/>
      <c r="H104" s="673"/>
      <c r="I104" s="672"/>
      <c r="J104" s="672"/>
      <c r="K104" s="672"/>
      <c r="L104" s="672"/>
      <c r="M104" s="672"/>
      <c r="N104" s="672"/>
      <c r="O104" s="672"/>
      <c r="P104" s="672"/>
      <c r="Q104" s="672"/>
      <c r="R104" s="672"/>
      <c r="S104" s="672"/>
    </row>
    <row r="105" spans="1:19" ht="12.75">
      <c r="A105" s="672"/>
      <c r="B105" s="673"/>
      <c r="C105" s="673"/>
      <c r="D105" s="672"/>
      <c r="E105" s="673"/>
      <c r="F105" s="673"/>
      <c r="G105" s="673"/>
      <c r="H105" s="673"/>
      <c r="I105" s="672"/>
      <c r="J105" s="672"/>
      <c r="K105" s="672"/>
      <c r="L105" s="672"/>
      <c r="M105" s="672"/>
      <c r="N105" s="672"/>
      <c r="O105" s="672"/>
      <c r="P105" s="672"/>
      <c r="Q105" s="672"/>
      <c r="R105" s="672"/>
      <c r="S105" s="672"/>
    </row>
    <row r="106" spans="1:19" ht="12.75">
      <c r="A106" s="672"/>
      <c r="B106" s="673"/>
      <c r="C106" s="673"/>
      <c r="D106" s="672"/>
      <c r="E106" s="673"/>
      <c r="F106" s="673"/>
      <c r="G106" s="673"/>
      <c r="H106" s="673"/>
      <c r="I106" s="672"/>
      <c r="J106" s="672"/>
      <c r="K106" s="672"/>
      <c r="L106" s="672"/>
      <c r="M106" s="672"/>
      <c r="N106" s="672"/>
      <c r="O106" s="672"/>
      <c r="P106" s="672"/>
      <c r="Q106" s="672"/>
      <c r="R106" s="672"/>
      <c r="S106" s="672"/>
    </row>
    <row r="107" spans="1:19" ht="12.75">
      <c r="A107" s="672"/>
      <c r="B107" s="673"/>
      <c r="C107" s="673"/>
      <c r="D107" s="672"/>
      <c r="E107" s="673"/>
      <c r="F107" s="673"/>
      <c r="G107" s="673"/>
      <c r="H107" s="673"/>
      <c r="I107" s="672"/>
      <c r="J107" s="672"/>
      <c r="K107" s="672"/>
      <c r="L107" s="672"/>
      <c r="M107" s="672"/>
      <c r="N107" s="672"/>
      <c r="O107" s="672"/>
      <c r="P107" s="672"/>
      <c r="Q107" s="672"/>
      <c r="R107" s="672"/>
      <c r="S107" s="672"/>
    </row>
    <row r="108" spans="1:19" ht="12.75">
      <c r="A108" s="672"/>
      <c r="B108" s="673"/>
      <c r="C108" s="673"/>
      <c r="D108" s="672"/>
      <c r="E108" s="673"/>
      <c r="F108" s="673"/>
      <c r="G108" s="673"/>
      <c r="H108" s="673"/>
      <c r="I108" s="672"/>
      <c r="J108" s="672"/>
      <c r="K108" s="672"/>
      <c r="L108" s="672"/>
      <c r="M108" s="672"/>
      <c r="N108" s="672"/>
      <c r="O108" s="672"/>
      <c r="P108" s="672"/>
      <c r="Q108" s="672"/>
      <c r="R108" s="672"/>
      <c r="S108" s="672"/>
    </row>
    <row r="109" spans="1:19" ht="12.75">
      <c r="A109" s="672"/>
      <c r="B109" s="673"/>
      <c r="C109" s="673"/>
      <c r="D109" s="672"/>
      <c r="E109" s="673"/>
      <c r="F109" s="673"/>
      <c r="G109" s="673"/>
      <c r="H109" s="673"/>
      <c r="I109" s="672"/>
      <c r="J109" s="672"/>
      <c r="K109" s="672"/>
      <c r="L109" s="672"/>
      <c r="M109" s="672"/>
      <c r="N109" s="672"/>
      <c r="O109" s="672"/>
      <c r="P109" s="672"/>
      <c r="Q109" s="672"/>
      <c r="R109" s="672"/>
      <c r="S109" s="672"/>
    </row>
    <row r="110" spans="1:19" ht="12.75">
      <c r="A110" s="672"/>
      <c r="B110" s="673"/>
      <c r="C110" s="673"/>
      <c r="D110" s="672"/>
      <c r="E110" s="673"/>
      <c r="F110" s="673"/>
      <c r="G110" s="673"/>
      <c r="H110" s="673"/>
      <c r="I110" s="672"/>
      <c r="J110" s="672"/>
      <c r="K110" s="672"/>
      <c r="L110" s="672"/>
      <c r="M110" s="672"/>
      <c r="N110" s="672"/>
      <c r="O110" s="672"/>
      <c r="P110" s="672"/>
      <c r="Q110" s="672"/>
      <c r="R110" s="672"/>
      <c r="S110" s="672"/>
    </row>
    <row r="111" spans="1:19" ht="12.75">
      <c r="A111" s="672"/>
      <c r="B111" s="673"/>
      <c r="C111" s="673"/>
      <c r="D111" s="672"/>
      <c r="E111" s="673"/>
      <c r="F111" s="673"/>
      <c r="G111" s="673"/>
      <c r="H111" s="673"/>
      <c r="I111" s="672"/>
      <c r="J111" s="672"/>
      <c r="K111" s="672"/>
      <c r="L111" s="672"/>
      <c r="M111" s="672"/>
      <c r="N111" s="672"/>
      <c r="O111" s="672"/>
      <c r="P111" s="672"/>
      <c r="Q111" s="672"/>
      <c r="R111" s="672"/>
      <c r="S111" s="672"/>
    </row>
    <row r="112" spans="1:19" ht="12.75">
      <c r="A112" s="672"/>
      <c r="B112" s="673"/>
      <c r="C112" s="673"/>
      <c r="D112" s="672"/>
      <c r="E112" s="673"/>
      <c r="F112" s="673"/>
      <c r="G112" s="673"/>
      <c r="H112" s="673"/>
      <c r="I112" s="672"/>
      <c r="J112" s="672"/>
      <c r="K112" s="672"/>
      <c r="L112" s="672"/>
      <c r="M112" s="672"/>
      <c r="N112" s="672"/>
      <c r="O112" s="672"/>
      <c r="P112" s="672"/>
      <c r="Q112" s="672"/>
      <c r="R112" s="672"/>
      <c r="S112" s="672"/>
    </row>
    <row r="113" spans="1:19" ht="12.75">
      <c r="A113" s="672"/>
      <c r="B113" s="673"/>
      <c r="C113" s="673"/>
      <c r="D113" s="672"/>
      <c r="E113" s="673"/>
      <c r="F113" s="673"/>
      <c r="G113" s="673"/>
      <c r="H113" s="673"/>
      <c r="I113" s="672"/>
      <c r="J113" s="672"/>
      <c r="K113" s="672"/>
      <c r="L113" s="672"/>
      <c r="M113" s="672"/>
      <c r="N113" s="672"/>
      <c r="O113" s="672"/>
      <c r="P113" s="672"/>
      <c r="Q113" s="672"/>
      <c r="R113" s="672"/>
      <c r="S113" s="672"/>
    </row>
    <row r="114" spans="1:19" ht="12.75">
      <c r="A114" s="672"/>
      <c r="B114" s="673"/>
      <c r="C114" s="673"/>
      <c r="D114" s="672"/>
      <c r="E114" s="673"/>
      <c r="F114" s="673"/>
      <c r="G114" s="673"/>
      <c r="H114" s="673"/>
      <c r="I114" s="672"/>
      <c r="J114" s="672"/>
      <c r="K114" s="672"/>
      <c r="L114" s="672"/>
      <c r="M114" s="672"/>
      <c r="N114" s="672"/>
      <c r="O114" s="672"/>
      <c r="P114" s="672"/>
      <c r="Q114" s="672"/>
      <c r="R114" s="672"/>
      <c r="S114" s="672"/>
    </row>
    <row r="115" spans="1:19" ht="12.75">
      <c r="A115" s="672"/>
      <c r="B115" s="673"/>
      <c r="C115" s="673"/>
      <c r="D115" s="672"/>
      <c r="E115" s="673"/>
      <c r="F115" s="673"/>
      <c r="G115" s="673"/>
      <c r="H115" s="673"/>
      <c r="I115" s="672"/>
      <c r="J115" s="672"/>
      <c r="K115" s="672"/>
      <c r="L115" s="672"/>
      <c r="M115" s="672"/>
      <c r="N115" s="672"/>
      <c r="O115" s="672"/>
      <c r="P115" s="672"/>
      <c r="Q115" s="672"/>
      <c r="R115" s="672"/>
      <c r="S115" s="672"/>
    </row>
    <row r="116" spans="1:19" ht="12.75">
      <c r="A116" s="672"/>
      <c r="B116" s="673"/>
      <c r="C116" s="673"/>
      <c r="D116" s="672"/>
      <c r="E116" s="673"/>
      <c r="F116" s="673"/>
      <c r="G116" s="673"/>
      <c r="H116" s="673"/>
      <c r="I116" s="672"/>
      <c r="J116" s="672"/>
      <c r="K116" s="672"/>
      <c r="L116" s="672"/>
      <c r="M116" s="672"/>
      <c r="N116" s="672"/>
      <c r="O116" s="672"/>
      <c r="P116" s="672"/>
      <c r="Q116" s="672"/>
      <c r="R116" s="672"/>
      <c r="S116" s="672"/>
    </row>
    <row r="117" spans="1:19" ht="12.75">
      <c r="A117" s="672"/>
      <c r="B117" s="673"/>
      <c r="C117" s="673"/>
      <c r="D117" s="672"/>
      <c r="E117" s="673"/>
      <c r="F117" s="673"/>
      <c r="G117" s="673"/>
      <c r="H117" s="673"/>
      <c r="I117" s="672"/>
      <c r="J117" s="672"/>
      <c r="K117" s="672"/>
      <c r="L117" s="672"/>
      <c r="M117" s="672"/>
      <c r="N117" s="672"/>
      <c r="O117" s="672"/>
      <c r="P117" s="672"/>
      <c r="Q117" s="672"/>
      <c r="R117" s="672"/>
      <c r="S117" s="672"/>
    </row>
    <row r="118" spans="1:19" ht="12.75">
      <c r="A118" s="672"/>
      <c r="B118" s="673"/>
      <c r="C118" s="673"/>
      <c r="D118" s="672"/>
      <c r="E118" s="673"/>
      <c r="F118" s="673"/>
      <c r="G118" s="673"/>
      <c r="H118" s="673"/>
      <c r="I118" s="672"/>
      <c r="J118" s="672"/>
      <c r="K118" s="672"/>
      <c r="L118" s="672"/>
      <c r="M118" s="672"/>
      <c r="N118" s="672"/>
      <c r="O118" s="672"/>
      <c r="P118" s="672"/>
      <c r="Q118" s="672"/>
      <c r="R118" s="672"/>
      <c r="S118" s="672"/>
    </row>
    <row r="119" spans="1:19" ht="12.75">
      <c r="A119" s="672"/>
      <c r="B119" s="673"/>
      <c r="C119" s="673"/>
      <c r="D119" s="672"/>
      <c r="E119" s="673"/>
      <c r="F119" s="673"/>
      <c r="G119" s="673"/>
      <c r="H119" s="673"/>
      <c r="I119" s="672"/>
      <c r="J119" s="672"/>
      <c r="K119" s="672"/>
      <c r="L119" s="672"/>
      <c r="M119" s="672"/>
      <c r="N119" s="672"/>
      <c r="O119" s="672"/>
      <c r="P119" s="672"/>
      <c r="Q119" s="672"/>
      <c r="R119" s="672"/>
      <c r="S119" s="672"/>
    </row>
    <row r="120" spans="1:3" ht="12.75">
      <c r="A120" s="672"/>
      <c r="B120" s="673"/>
      <c r="C120" s="673"/>
    </row>
  </sheetData>
  <sheetProtection/>
  <mergeCells count="26">
    <mergeCell ref="D9:D13"/>
    <mergeCell ref="E9:E13"/>
    <mergeCell ref="F9:F13"/>
    <mergeCell ref="A1:S1"/>
    <mergeCell ref="A2:P2"/>
    <mergeCell ref="A3:P3"/>
    <mergeCell ref="J11:K11"/>
    <mergeCell ref="N11:O12"/>
    <mergeCell ref="R11:S11"/>
    <mergeCell ref="A5:L5"/>
    <mergeCell ref="A6:F6"/>
    <mergeCell ref="A7:S7"/>
    <mergeCell ref="A8:S8"/>
    <mergeCell ref="A9:A13"/>
    <mergeCell ref="B9:B13"/>
    <mergeCell ref="C9:C13"/>
    <mergeCell ref="P12:Q12"/>
    <mergeCell ref="A25:T25"/>
    <mergeCell ref="A33:T33"/>
    <mergeCell ref="G9:G13"/>
    <mergeCell ref="H9:H13"/>
    <mergeCell ref="I9:I13"/>
    <mergeCell ref="J9:S9"/>
    <mergeCell ref="T9:T13"/>
    <mergeCell ref="J10:O10"/>
    <mergeCell ref="P10:S10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32" sqref="A32"/>
    </sheetView>
  </sheetViews>
  <sheetFormatPr defaultColWidth="9.140625" defaultRowHeight="12.75"/>
  <cols>
    <col min="1" max="1" width="70.7109375" style="584" customWidth="1"/>
    <col min="2" max="2" width="6.421875" style="587" customWidth="1"/>
    <col min="3" max="3" width="7.00390625" style="587" customWidth="1"/>
    <col min="4" max="4" width="6.140625" style="584" customWidth="1"/>
    <col min="5" max="7" width="6.421875" style="587" customWidth="1"/>
    <col min="8" max="8" width="6.28125" style="587" customWidth="1"/>
    <col min="9" max="13" width="5.7109375" style="584" customWidth="1"/>
    <col min="14" max="14" width="6.7109375" style="584" customWidth="1"/>
    <col min="15" max="15" width="6.140625" style="584" customWidth="1"/>
    <col min="16" max="16" width="6.00390625" style="584" customWidth="1"/>
    <col min="17" max="17" width="6.7109375" style="584" customWidth="1"/>
    <col min="18" max="19" width="5.7109375" style="584" customWidth="1"/>
    <col min="20" max="20" width="9.140625" style="584" customWidth="1"/>
    <col min="21" max="21" width="10.140625" style="584" bestFit="1" customWidth="1"/>
    <col min="22" max="22" width="9.421875" style="584" bestFit="1" customWidth="1"/>
    <col min="23" max="16384" width="9.140625" style="584" customWidth="1"/>
  </cols>
  <sheetData>
    <row r="1" spans="1:19" ht="15.75" customHeight="1">
      <c r="A1" s="1407" t="s">
        <v>203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  <c r="O1" s="1407"/>
      <c r="P1" s="1407"/>
      <c r="Q1" s="1407"/>
      <c r="R1" s="1407"/>
      <c r="S1" s="1407"/>
    </row>
    <row r="2" spans="1:19" ht="15.75" customHeight="1">
      <c r="A2" s="1407" t="s">
        <v>6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  <c r="Q2" s="867"/>
      <c r="R2" s="867"/>
      <c r="S2" s="867"/>
    </row>
    <row r="3" spans="1:19" ht="12.75" customHeight="1">
      <c r="A3" s="1407" t="s">
        <v>175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867"/>
      <c r="R3" s="867"/>
      <c r="S3" s="867"/>
    </row>
    <row r="4" spans="1:19" ht="12.75" customHeight="1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</row>
    <row r="5" spans="1:19" ht="17.25" customHeight="1">
      <c r="A5" s="1297" t="s">
        <v>204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7"/>
      <c r="L5" s="1297"/>
      <c r="M5" s="245"/>
      <c r="N5" s="245"/>
      <c r="O5" s="245"/>
      <c r="P5" s="245"/>
      <c r="Q5" s="245"/>
      <c r="R5" s="245"/>
      <c r="S5" s="245"/>
    </row>
    <row r="6" spans="1:19" ht="15.75" customHeight="1">
      <c r="A6" s="1297" t="s">
        <v>20</v>
      </c>
      <c r="B6" s="1297"/>
      <c r="C6" s="1297"/>
      <c r="D6" s="1297"/>
      <c r="E6" s="1297"/>
      <c r="F6" s="586"/>
      <c r="G6" s="586"/>
      <c r="H6" s="586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</row>
    <row r="7" spans="1:19" ht="14.25" customHeight="1">
      <c r="A7" s="1400" t="s">
        <v>177</v>
      </c>
      <c r="B7" s="1400"/>
      <c r="C7" s="1400"/>
      <c r="D7" s="1400"/>
      <c r="E7" s="1400"/>
      <c r="F7" s="1400"/>
      <c r="G7" s="1400"/>
      <c r="H7" s="1400"/>
      <c r="I7" s="1400"/>
      <c r="J7" s="1400"/>
      <c r="K7" s="1400"/>
      <c r="L7" s="1400"/>
      <c r="M7" s="1400"/>
      <c r="N7" s="1400"/>
      <c r="O7" s="1400"/>
      <c r="P7" s="1400"/>
      <c r="Q7" s="1400"/>
      <c r="R7" s="1400"/>
      <c r="S7" s="1400"/>
    </row>
    <row r="8" spans="1:19" ht="16.5" customHeight="1" thickBot="1">
      <c r="A8" s="1400" t="s">
        <v>178</v>
      </c>
      <c r="B8" s="1400"/>
      <c r="C8" s="1400"/>
      <c r="D8" s="1400"/>
      <c r="E8" s="1400"/>
      <c r="F8" s="1400"/>
      <c r="G8" s="1400"/>
      <c r="H8" s="1400"/>
      <c r="I8" s="1400"/>
      <c r="J8" s="1400"/>
      <c r="K8" s="1400"/>
      <c r="L8" s="1400"/>
      <c r="M8" s="1400"/>
      <c r="N8" s="1400"/>
      <c r="O8" s="1400"/>
      <c r="P8" s="1400"/>
      <c r="Q8" s="1400"/>
      <c r="R8" s="1400"/>
      <c r="S8" s="1400"/>
    </row>
    <row r="9" spans="1:20" ht="26.25" customHeight="1" thickBot="1">
      <c r="A9" s="1401" t="s">
        <v>25</v>
      </c>
      <c r="B9" s="1377" t="s">
        <v>17</v>
      </c>
      <c r="C9" s="1280" t="s">
        <v>179</v>
      </c>
      <c r="D9" s="1375" t="s">
        <v>29</v>
      </c>
      <c r="E9" s="1377" t="s">
        <v>1</v>
      </c>
      <c r="F9" s="1280" t="s">
        <v>30</v>
      </c>
      <c r="G9" s="1375" t="s">
        <v>32</v>
      </c>
      <c r="H9" s="1377" t="s">
        <v>18</v>
      </c>
      <c r="I9" s="1379" t="s">
        <v>33</v>
      </c>
      <c r="J9" s="1381" t="s">
        <v>7</v>
      </c>
      <c r="K9" s="1382"/>
      <c r="L9" s="1382"/>
      <c r="M9" s="1382"/>
      <c r="N9" s="1382"/>
      <c r="O9" s="1382"/>
      <c r="P9" s="1382"/>
      <c r="Q9" s="1382"/>
      <c r="R9" s="1382"/>
      <c r="S9" s="1383"/>
      <c r="T9" s="1384" t="s">
        <v>3</v>
      </c>
    </row>
    <row r="10" spans="1:20" ht="11.25" customHeight="1" thickBot="1">
      <c r="A10" s="1402"/>
      <c r="B10" s="1378"/>
      <c r="C10" s="1281"/>
      <c r="D10" s="1376"/>
      <c r="E10" s="1378"/>
      <c r="F10" s="1281"/>
      <c r="G10" s="1376"/>
      <c r="H10" s="1378"/>
      <c r="I10" s="1380"/>
      <c r="J10" s="1381" t="s">
        <v>15</v>
      </c>
      <c r="K10" s="1382"/>
      <c r="L10" s="1382"/>
      <c r="M10" s="1382"/>
      <c r="N10" s="1382"/>
      <c r="O10" s="1382"/>
      <c r="P10" s="1381" t="s">
        <v>16</v>
      </c>
      <c r="Q10" s="1382"/>
      <c r="R10" s="1382"/>
      <c r="S10" s="1383"/>
      <c r="T10" s="1385"/>
    </row>
    <row r="11" spans="1:20" ht="12.75" customHeight="1" thickBot="1">
      <c r="A11" s="1402"/>
      <c r="B11" s="1378"/>
      <c r="C11" s="1281"/>
      <c r="D11" s="1376"/>
      <c r="E11" s="1378"/>
      <c r="F11" s="1281"/>
      <c r="G11" s="1376"/>
      <c r="H11" s="1378"/>
      <c r="I11" s="1380"/>
      <c r="J11" s="1391" t="s">
        <v>2</v>
      </c>
      <c r="K11" s="1392"/>
      <c r="L11" s="868" t="s">
        <v>11</v>
      </c>
      <c r="M11" s="869"/>
      <c r="N11" s="1470" t="s">
        <v>3</v>
      </c>
      <c r="O11" s="1471"/>
      <c r="P11" s="870" t="s">
        <v>2</v>
      </c>
      <c r="Q11" s="871"/>
      <c r="R11" s="1394" t="s">
        <v>3</v>
      </c>
      <c r="S11" s="1395"/>
      <c r="T11" s="1385"/>
    </row>
    <row r="12" spans="1:22" ht="12.75" customHeight="1" thickBot="1">
      <c r="A12" s="1402"/>
      <c r="B12" s="1378"/>
      <c r="C12" s="1281"/>
      <c r="D12" s="1376"/>
      <c r="E12" s="1378"/>
      <c r="F12" s="1281"/>
      <c r="G12" s="1376"/>
      <c r="H12" s="1378"/>
      <c r="I12" s="1380"/>
      <c r="J12" s="590">
        <v>20</v>
      </c>
      <c r="K12" s="591" t="s">
        <v>26</v>
      </c>
      <c r="L12" s="708">
        <v>20</v>
      </c>
      <c r="M12" s="707" t="s">
        <v>26</v>
      </c>
      <c r="N12" s="1472"/>
      <c r="O12" s="1473"/>
      <c r="P12" s="1459" t="s">
        <v>180</v>
      </c>
      <c r="Q12" s="1460"/>
      <c r="R12" s="872"/>
      <c r="S12" s="873"/>
      <c r="T12" s="1385"/>
      <c r="U12" s="592"/>
      <c r="V12" s="592"/>
    </row>
    <row r="13" spans="1:22" ht="15" customHeight="1" thickBot="1">
      <c r="A13" s="1402"/>
      <c r="B13" s="1378"/>
      <c r="C13" s="1282"/>
      <c r="D13" s="1376"/>
      <c r="E13" s="1378"/>
      <c r="F13" s="1282"/>
      <c r="G13" s="1376"/>
      <c r="H13" s="1378"/>
      <c r="I13" s="1380"/>
      <c r="J13" s="593" t="s">
        <v>12</v>
      </c>
      <c r="K13" s="594" t="s">
        <v>13</v>
      </c>
      <c r="L13" s="595" t="s">
        <v>12</v>
      </c>
      <c r="M13" s="594" t="s">
        <v>13</v>
      </c>
      <c r="N13" s="970" t="s">
        <v>12</v>
      </c>
      <c r="O13" s="594" t="s">
        <v>13</v>
      </c>
      <c r="P13" s="970" t="s">
        <v>12</v>
      </c>
      <c r="Q13" s="596" t="s">
        <v>13</v>
      </c>
      <c r="R13" s="971" t="s">
        <v>12</v>
      </c>
      <c r="S13" s="598" t="s">
        <v>13</v>
      </c>
      <c r="T13" s="1385"/>
      <c r="U13" s="592"/>
      <c r="V13" s="592"/>
    </row>
    <row r="14" spans="1:22" ht="15" customHeight="1">
      <c r="A14" s="972" t="s">
        <v>181</v>
      </c>
      <c r="B14" s="1475"/>
      <c r="C14" s="1476"/>
      <c r="D14" s="1476"/>
      <c r="E14" s="1476"/>
      <c r="F14" s="1476"/>
      <c r="G14" s="1476"/>
      <c r="H14" s="1476"/>
      <c r="I14" s="1476"/>
      <c r="J14" s="1476"/>
      <c r="K14" s="1476"/>
      <c r="L14" s="1476"/>
      <c r="M14" s="1476"/>
      <c r="N14" s="1476"/>
      <c r="O14" s="1476"/>
      <c r="P14" s="1476"/>
      <c r="Q14" s="1476"/>
      <c r="R14" s="1476"/>
      <c r="S14" s="1476"/>
      <c r="T14" s="1477"/>
      <c r="U14" s="592"/>
      <c r="V14" s="592"/>
    </row>
    <row r="15" spans="1:22" ht="15" customHeight="1">
      <c r="A15" s="972" t="s">
        <v>182</v>
      </c>
      <c r="B15" s="1478"/>
      <c r="C15" s="1479"/>
      <c r="D15" s="1479"/>
      <c r="E15" s="1479"/>
      <c r="F15" s="1479"/>
      <c r="G15" s="1479"/>
      <c r="H15" s="1479"/>
      <c r="I15" s="1479"/>
      <c r="J15" s="1479"/>
      <c r="K15" s="1479"/>
      <c r="L15" s="1479"/>
      <c r="M15" s="1479"/>
      <c r="N15" s="1479"/>
      <c r="O15" s="1479"/>
      <c r="P15" s="1479"/>
      <c r="Q15" s="1479"/>
      <c r="R15" s="1479"/>
      <c r="S15" s="1479"/>
      <c r="T15" s="1480"/>
      <c r="U15" s="592"/>
      <c r="V15" s="592"/>
    </row>
    <row r="16" spans="1:20" ht="15.75" customHeight="1" thickBot="1">
      <c r="A16" s="923" t="s">
        <v>186</v>
      </c>
      <c r="B16" s="976"/>
      <c r="C16" s="977"/>
      <c r="D16" s="978"/>
      <c r="E16" s="978"/>
      <c r="F16" s="685"/>
      <c r="G16" s="685"/>
      <c r="H16" s="685"/>
      <c r="I16" s="685"/>
      <c r="J16" s="927"/>
      <c r="K16" s="927"/>
      <c r="L16" s="927"/>
      <c r="M16" s="927"/>
      <c r="N16" s="927"/>
      <c r="O16" s="927"/>
      <c r="P16" s="927"/>
      <c r="Q16" s="927"/>
      <c r="R16" s="927"/>
      <c r="S16" s="979"/>
      <c r="T16" s="980"/>
    </row>
    <row r="17" spans="1:20" s="592" customFormat="1" ht="18" customHeight="1">
      <c r="A17" s="930" t="s">
        <v>187</v>
      </c>
      <c r="B17" s="893">
        <v>20</v>
      </c>
      <c r="C17" s="893">
        <v>540</v>
      </c>
      <c r="D17" s="893">
        <v>360</v>
      </c>
      <c r="E17" s="931">
        <v>108</v>
      </c>
      <c r="F17" s="56">
        <v>252</v>
      </c>
      <c r="G17" s="56">
        <v>40</v>
      </c>
      <c r="H17" s="56">
        <v>180</v>
      </c>
      <c r="I17" s="931">
        <v>18</v>
      </c>
      <c r="J17" s="887">
        <v>54</v>
      </c>
      <c r="K17" s="888">
        <v>126</v>
      </c>
      <c r="L17" s="888">
        <v>54</v>
      </c>
      <c r="M17" s="889">
        <v>126</v>
      </c>
      <c r="N17" s="932">
        <v>108</v>
      </c>
      <c r="O17" s="890">
        <v>252</v>
      </c>
      <c r="P17" s="890"/>
      <c r="Q17" s="890"/>
      <c r="R17" s="933"/>
      <c r="S17" s="933"/>
      <c r="T17" s="934">
        <v>360</v>
      </c>
    </row>
    <row r="18" spans="1:20" s="592" customFormat="1" ht="13.5" customHeight="1">
      <c r="A18" s="935" t="s">
        <v>188</v>
      </c>
      <c r="B18" s="936">
        <v>15</v>
      </c>
      <c r="C18" s="936">
        <v>405</v>
      </c>
      <c r="D18" s="895">
        <v>270</v>
      </c>
      <c r="E18" s="62">
        <v>81</v>
      </c>
      <c r="F18" s="39">
        <v>189</v>
      </c>
      <c r="G18" s="39">
        <v>30</v>
      </c>
      <c r="H18" s="39">
        <v>135</v>
      </c>
      <c r="I18" s="62">
        <v>14</v>
      </c>
      <c r="J18" s="607"/>
      <c r="K18" s="609"/>
      <c r="L18" s="609"/>
      <c r="M18" s="610"/>
      <c r="N18" s="56"/>
      <c r="O18" s="897"/>
      <c r="P18" s="897">
        <v>81</v>
      </c>
      <c r="Q18" s="897">
        <v>189</v>
      </c>
      <c r="R18" s="56">
        <v>81</v>
      </c>
      <c r="S18" s="56">
        <v>189</v>
      </c>
      <c r="T18" s="937">
        <v>270</v>
      </c>
    </row>
    <row r="19" spans="1:20" s="592" customFormat="1" ht="13.5" customHeight="1">
      <c r="A19" s="938" t="s">
        <v>189</v>
      </c>
      <c r="B19" s="936">
        <v>20</v>
      </c>
      <c r="C19" s="936">
        <v>540</v>
      </c>
      <c r="D19" s="895">
        <v>360</v>
      </c>
      <c r="E19" s="62">
        <v>108</v>
      </c>
      <c r="F19" s="39">
        <v>252</v>
      </c>
      <c r="G19" s="39">
        <v>40</v>
      </c>
      <c r="H19" s="39">
        <v>180</v>
      </c>
      <c r="I19" s="62">
        <v>18</v>
      </c>
      <c r="J19" s="607">
        <v>33</v>
      </c>
      <c r="K19" s="609">
        <v>112</v>
      </c>
      <c r="L19" s="609">
        <v>75</v>
      </c>
      <c r="M19" s="610">
        <v>140</v>
      </c>
      <c r="N19" s="56">
        <v>108</v>
      </c>
      <c r="O19" s="897">
        <v>252</v>
      </c>
      <c r="P19" s="897"/>
      <c r="Q19" s="897"/>
      <c r="R19" s="57"/>
      <c r="S19" s="57"/>
      <c r="T19" s="937">
        <v>360</v>
      </c>
    </row>
    <row r="20" spans="1:20" s="592" customFormat="1" ht="13.5" customHeight="1">
      <c r="A20" s="938" t="s">
        <v>190</v>
      </c>
      <c r="B20" s="936">
        <v>5</v>
      </c>
      <c r="C20" s="936">
        <v>135</v>
      </c>
      <c r="D20" s="895">
        <v>90</v>
      </c>
      <c r="E20" s="62">
        <v>27</v>
      </c>
      <c r="F20" s="39">
        <v>63</v>
      </c>
      <c r="G20" s="39">
        <v>7</v>
      </c>
      <c r="H20" s="39">
        <v>45</v>
      </c>
      <c r="I20" s="62">
        <v>3</v>
      </c>
      <c r="J20" s="607">
        <v>27</v>
      </c>
      <c r="K20" s="609">
        <v>63</v>
      </c>
      <c r="L20" s="609"/>
      <c r="M20" s="610"/>
      <c r="N20" s="56">
        <v>27</v>
      </c>
      <c r="O20" s="897">
        <v>63</v>
      </c>
      <c r="P20" s="897"/>
      <c r="Q20" s="897"/>
      <c r="R20" s="57"/>
      <c r="S20" s="57"/>
      <c r="T20" s="937">
        <v>90</v>
      </c>
    </row>
    <row r="21" spans="1:20" ht="13.5" customHeight="1">
      <c r="A21" s="1461" t="s">
        <v>191</v>
      </c>
      <c r="B21" s="1462"/>
      <c r="C21" s="1462"/>
      <c r="D21" s="1462"/>
      <c r="E21" s="1462"/>
      <c r="F21" s="1462"/>
      <c r="G21" s="1462"/>
      <c r="H21" s="1462"/>
      <c r="I21" s="1462"/>
      <c r="J21" s="1462"/>
      <c r="K21" s="1462"/>
      <c r="L21" s="1462"/>
      <c r="M21" s="1462"/>
      <c r="N21" s="1462"/>
      <c r="O21" s="1462"/>
      <c r="P21" s="1462"/>
      <c r="Q21" s="1462"/>
      <c r="R21" s="1462"/>
      <c r="S21" s="1462"/>
      <c r="T21" s="1463"/>
    </row>
    <row r="22" spans="1:20" s="945" customFormat="1" ht="13.5" customHeight="1">
      <c r="A22" s="1464" t="s">
        <v>199</v>
      </c>
      <c r="B22" s="1465"/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6"/>
    </row>
    <row r="23" spans="1:20" s="945" customFormat="1" ht="13.5" customHeight="1" thickBot="1">
      <c r="A23" s="950" t="s">
        <v>200</v>
      </c>
      <c r="B23" s="955">
        <v>10</v>
      </c>
      <c r="C23" s="955">
        <v>270</v>
      </c>
      <c r="D23" s="953">
        <v>180</v>
      </c>
      <c r="E23" s="85"/>
      <c r="F23" s="85" t="s">
        <v>205</v>
      </c>
      <c r="G23" s="85">
        <v>14</v>
      </c>
      <c r="H23" s="85">
        <v>90</v>
      </c>
      <c r="I23" s="942">
        <v>0</v>
      </c>
      <c r="J23" s="943"/>
      <c r="K23" s="620"/>
      <c r="L23" s="620"/>
      <c r="M23" s="620"/>
      <c r="N23" s="620"/>
      <c r="O23" s="620"/>
      <c r="P23" s="620">
        <v>0</v>
      </c>
      <c r="Q23" s="620">
        <v>180</v>
      </c>
      <c r="R23" s="943"/>
      <c r="S23" s="943">
        <v>180</v>
      </c>
      <c r="T23" s="954">
        <v>180</v>
      </c>
    </row>
    <row r="24" spans="1:20" s="647" customFormat="1" ht="18.75" customHeight="1" thickBot="1">
      <c r="A24" s="956" t="s">
        <v>14</v>
      </c>
      <c r="B24" s="957">
        <v>70</v>
      </c>
      <c r="C24" s="957">
        <v>1890</v>
      </c>
      <c r="D24" s="957">
        <v>1260</v>
      </c>
      <c r="E24" s="958">
        <v>324</v>
      </c>
      <c r="F24" s="958">
        <v>936</v>
      </c>
      <c r="G24" s="958">
        <v>131</v>
      </c>
      <c r="H24" s="958">
        <v>630</v>
      </c>
      <c r="I24" s="958">
        <v>53</v>
      </c>
      <c r="J24" s="959">
        <v>114</v>
      </c>
      <c r="K24" s="959">
        <v>301</v>
      </c>
      <c r="L24" s="960">
        <v>129</v>
      </c>
      <c r="M24" s="961">
        <v>266</v>
      </c>
      <c r="N24" s="962">
        <v>243</v>
      </c>
      <c r="O24" s="961">
        <v>567</v>
      </c>
      <c r="P24" s="963">
        <v>81</v>
      </c>
      <c r="Q24" s="959">
        <v>369</v>
      </c>
      <c r="R24" s="959">
        <v>81</v>
      </c>
      <c r="S24" s="959">
        <v>369</v>
      </c>
      <c r="T24" s="959">
        <v>1260</v>
      </c>
    </row>
    <row r="25" spans="1:20" s="655" customFormat="1" ht="16.5" thickBot="1">
      <c r="A25" s="648" t="s">
        <v>202</v>
      </c>
      <c r="B25" s="649"/>
      <c r="C25" s="650"/>
      <c r="D25" s="651"/>
      <c r="E25" s="652"/>
      <c r="F25" s="652"/>
      <c r="G25" s="652"/>
      <c r="H25" s="652"/>
      <c r="I25" s="652"/>
      <c r="J25" s="653"/>
      <c r="K25" s="652"/>
      <c r="L25" s="653"/>
      <c r="M25" s="652"/>
      <c r="N25" s="652"/>
      <c r="O25" s="652"/>
      <c r="P25" s="652"/>
      <c r="Q25" s="652"/>
      <c r="R25" s="651"/>
      <c r="S25" s="652"/>
      <c r="T25" s="654"/>
    </row>
    <row r="26" spans="1:20" s="655" customFormat="1" ht="16.5" thickBot="1">
      <c r="A26" s="964" t="s">
        <v>77</v>
      </c>
      <c r="B26" s="965"/>
      <c r="C26" s="965"/>
      <c r="D26" s="966"/>
      <c r="E26" s="967"/>
      <c r="F26" s="967"/>
      <c r="G26" s="967"/>
      <c r="H26" s="967"/>
      <c r="I26" s="967"/>
      <c r="J26" s="966"/>
      <c r="K26" s="967"/>
      <c r="L26" s="966"/>
      <c r="M26" s="967"/>
      <c r="N26" s="967"/>
      <c r="O26" s="967"/>
      <c r="P26" s="967"/>
      <c r="Q26" s="967"/>
      <c r="R26" s="968"/>
      <c r="S26" s="967"/>
      <c r="T26" s="969"/>
    </row>
    <row r="27" spans="1:19" s="655" customFormat="1" ht="12.75">
      <c r="A27" s="668"/>
      <c r="B27" s="669"/>
      <c r="C27" s="669"/>
      <c r="D27" s="668"/>
      <c r="E27" s="669"/>
      <c r="F27" s="669"/>
      <c r="G27" s="669"/>
      <c r="H27" s="669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</row>
    <row r="28" spans="1:19" s="655" customFormat="1" ht="12.75">
      <c r="A28" s="671"/>
      <c r="B28" s="669"/>
      <c r="C28" s="669"/>
      <c r="D28" s="668"/>
      <c r="E28" s="669"/>
      <c r="F28" s="669"/>
      <c r="G28" s="669"/>
      <c r="H28" s="669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</row>
    <row r="29" spans="1:19" s="655" customFormat="1" ht="12.75">
      <c r="A29" s="668"/>
      <c r="B29" s="669"/>
      <c r="C29" s="669"/>
      <c r="D29" s="668"/>
      <c r="E29" s="669"/>
      <c r="F29" s="669"/>
      <c r="G29" s="669"/>
      <c r="H29" s="669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</row>
    <row r="30" spans="1:19" s="655" customFormat="1" ht="12.75">
      <c r="A30" s="668"/>
      <c r="B30" s="669"/>
      <c r="C30" s="669"/>
      <c r="D30" s="672"/>
      <c r="E30" s="673"/>
      <c r="F30" s="673"/>
      <c r="G30" s="673"/>
      <c r="H30" s="673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</row>
    <row r="31" spans="1:19" s="655" customFormat="1" ht="12.75">
      <c r="A31" s="672"/>
      <c r="B31" s="673"/>
      <c r="C31" s="673"/>
      <c r="D31" s="672"/>
      <c r="E31" s="673"/>
      <c r="F31" s="673"/>
      <c r="G31" s="673"/>
      <c r="H31" s="673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72"/>
    </row>
    <row r="32" spans="1:19" ht="12.75">
      <c r="A32" s="672"/>
      <c r="B32" s="673"/>
      <c r="C32" s="673"/>
      <c r="D32" s="672"/>
      <c r="E32" s="673"/>
      <c r="F32" s="673"/>
      <c r="G32" s="673"/>
      <c r="H32" s="673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</row>
    <row r="33" spans="1:19" ht="12.75">
      <c r="A33" s="672"/>
      <c r="B33" s="673"/>
      <c r="C33" s="673"/>
      <c r="D33" s="672"/>
      <c r="E33" s="673"/>
      <c r="F33" s="673"/>
      <c r="G33" s="673"/>
      <c r="H33" s="673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</row>
    <row r="34" spans="1:19" ht="12.75">
      <c r="A34" s="672"/>
      <c r="B34" s="673"/>
      <c r="C34" s="673"/>
      <c r="D34" s="672"/>
      <c r="E34" s="673"/>
      <c r="F34" s="673"/>
      <c r="G34" s="673"/>
      <c r="H34" s="673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</row>
    <row r="35" spans="1:19" ht="12.75">
      <c r="A35" s="672"/>
      <c r="B35" s="673"/>
      <c r="C35" s="673"/>
      <c r="D35" s="672"/>
      <c r="E35" s="673"/>
      <c r="F35" s="673"/>
      <c r="G35" s="673"/>
      <c r="H35" s="673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</row>
    <row r="36" spans="1:19" ht="12.75">
      <c r="A36" s="672"/>
      <c r="B36" s="673"/>
      <c r="C36" s="673"/>
      <c r="D36" s="672"/>
      <c r="E36" s="673"/>
      <c r="F36" s="673"/>
      <c r="G36" s="673"/>
      <c r="H36" s="673"/>
      <c r="I36" s="672"/>
      <c r="J36" s="672"/>
      <c r="K36" s="672"/>
      <c r="L36" s="672"/>
      <c r="M36" s="672"/>
      <c r="N36" s="672"/>
      <c r="O36" s="672"/>
      <c r="P36" s="672"/>
      <c r="Q36" s="672"/>
      <c r="R36" s="672"/>
      <c r="S36" s="672"/>
    </row>
    <row r="37" spans="1:19" ht="12.75">
      <c r="A37" s="672"/>
      <c r="B37" s="673"/>
      <c r="C37" s="673"/>
      <c r="D37" s="672"/>
      <c r="E37" s="673"/>
      <c r="F37" s="673"/>
      <c r="G37" s="673"/>
      <c r="H37" s="673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</row>
    <row r="38" spans="1:19" ht="12.75">
      <c r="A38" s="672"/>
      <c r="B38" s="673"/>
      <c r="C38" s="673"/>
      <c r="D38" s="672"/>
      <c r="E38" s="673"/>
      <c r="F38" s="673"/>
      <c r="G38" s="673"/>
      <c r="H38" s="673"/>
      <c r="I38" s="672"/>
      <c r="J38" s="672"/>
      <c r="K38" s="672"/>
      <c r="L38" s="672"/>
      <c r="M38" s="672"/>
      <c r="N38" s="672"/>
      <c r="O38" s="672"/>
      <c r="P38" s="672"/>
      <c r="Q38" s="672"/>
      <c r="R38" s="672"/>
      <c r="S38" s="672"/>
    </row>
    <row r="39" spans="1:19" ht="12.75">
      <c r="A39" s="672"/>
      <c r="B39" s="673"/>
      <c r="C39" s="673"/>
      <c r="D39" s="672"/>
      <c r="E39" s="673"/>
      <c r="F39" s="673"/>
      <c r="G39" s="673"/>
      <c r="H39" s="673"/>
      <c r="I39" s="672"/>
      <c r="J39" s="672"/>
      <c r="K39" s="672"/>
      <c r="L39" s="672"/>
      <c r="M39" s="672"/>
      <c r="N39" s="672"/>
      <c r="O39" s="672"/>
      <c r="P39" s="672"/>
      <c r="Q39" s="672"/>
      <c r="R39" s="672"/>
      <c r="S39" s="672"/>
    </row>
    <row r="40" spans="1:19" ht="12.75">
      <c r="A40" s="672"/>
      <c r="B40" s="673"/>
      <c r="C40" s="673"/>
      <c r="D40" s="672"/>
      <c r="E40" s="673"/>
      <c r="F40" s="673"/>
      <c r="G40" s="673"/>
      <c r="H40" s="673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72"/>
    </row>
    <row r="41" spans="1:19" ht="12.75">
      <c r="A41" s="672"/>
      <c r="B41" s="673"/>
      <c r="C41" s="673"/>
      <c r="D41" s="672"/>
      <c r="E41" s="673"/>
      <c r="F41" s="673"/>
      <c r="G41" s="673"/>
      <c r="H41" s="673"/>
      <c r="I41" s="672"/>
      <c r="J41" s="672"/>
      <c r="K41" s="672"/>
      <c r="L41" s="672"/>
      <c r="M41" s="672"/>
      <c r="N41" s="672"/>
      <c r="O41" s="672"/>
      <c r="P41" s="672"/>
      <c r="Q41" s="672"/>
      <c r="R41" s="672"/>
      <c r="S41" s="672"/>
    </row>
    <row r="42" spans="1:19" ht="12.75">
      <c r="A42" s="672"/>
      <c r="B42" s="673"/>
      <c r="C42" s="673"/>
      <c r="D42" s="672"/>
      <c r="E42" s="673"/>
      <c r="F42" s="673"/>
      <c r="G42" s="673"/>
      <c r="H42" s="673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</row>
    <row r="43" spans="1:19" ht="12.75">
      <c r="A43" s="672"/>
      <c r="B43" s="673"/>
      <c r="C43" s="673"/>
      <c r="D43" s="672"/>
      <c r="E43" s="673"/>
      <c r="F43" s="673"/>
      <c r="G43" s="673"/>
      <c r="H43" s="673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</row>
    <row r="44" spans="1:19" ht="12.75">
      <c r="A44" s="672"/>
      <c r="B44" s="673"/>
      <c r="C44" s="673"/>
      <c r="D44" s="672"/>
      <c r="E44" s="673"/>
      <c r="F44" s="673"/>
      <c r="G44" s="673"/>
      <c r="H44" s="673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2"/>
    </row>
    <row r="45" spans="1:19" ht="12.75">
      <c r="A45" s="672"/>
      <c r="B45" s="673"/>
      <c r="C45" s="673"/>
      <c r="D45" s="672"/>
      <c r="E45" s="673"/>
      <c r="F45" s="673"/>
      <c r="G45" s="673"/>
      <c r="H45" s="673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</row>
    <row r="46" spans="1:19" ht="12.75">
      <c r="A46" s="672"/>
      <c r="B46" s="673"/>
      <c r="C46" s="673"/>
      <c r="D46" s="672"/>
      <c r="E46" s="673"/>
      <c r="F46" s="673"/>
      <c r="G46" s="673"/>
      <c r="H46" s="673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</row>
    <row r="47" spans="1:19" ht="12.75">
      <c r="A47" s="672"/>
      <c r="B47" s="673"/>
      <c r="C47" s="673"/>
      <c r="D47" s="672"/>
      <c r="E47" s="673"/>
      <c r="F47" s="673"/>
      <c r="G47" s="673"/>
      <c r="H47" s="673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</row>
    <row r="48" spans="1:19" ht="12.75">
      <c r="A48" s="672"/>
      <c r="B48" s="673"/>
      <c r="C48" s="673"/>
      <c r="D48" s="672"/>
      <c r="E48" s="673"/>
      <c r="F48" s="673"/>
      <c r="G48" s="673"/>
      <c r="H48" s="673"/>
      <c r="I48" s="672"/>
      <c r="J48" s="672"/>
      <c r="K48" s="672"/>
      <c r="L48" s="672"/>
      <c r="M48" s="672"/>
      <c r="N48" s="672"/>
      <c r="O48" s="672"/>
      <c r="P48" s="672"/>
      <c r="Q48" s="672"/>
      <c r="R48" s="672"/>
      <c r="S48" s="672"/>
    </row>
    <row r="49" spans="1:19" ht="12.75">
      <c r="A49" s="672"/>
      <c r="B49" s="673"/>
      <c r="C49" s="673"/>
      <c r="D49" s="672"/>
      <c r="E49" s="673"/>
      <c r="F49" s="673"/>
      <c r="G49" s="673"/>
      <c r="H49" s="673"/>
      <c r="I49" s="672"/>
      <c r="J49" s="672"/>
      <c r="K49" s="672"/>
      <c r="L49" s="672"/>
      <c r="M49" s="672"/>
      <c r="N49" s="672"/>
      <c r="O49" s="672"/>
      <c r="P49" s="672"/>
      <c r="Q49" s="672"/>
      <c r="R49" s="672"/>
      <c r="S49" s="672"/>
    </row>
    <row r="50" spans="1:19" ht="12.75">
      <c r="A50" s="672"/>
      <c r="B50" s="673"/>
      <c r="C50" s="673"/>
      <c r="D50" s="672"/>
      <c r="E50" s="673"/>
      <c r="F50" s="673"/>
      <c r="G50" s="673"/>
      <c r="H50" s="673"/>
      <c r="I50" s="672"/>
      <c r="J50" s="672"/>
      <c r="K50" s="672"/>
      <c r="L50" s="672"/>
      <c r="M50" s="672"/>
      <c r="N50" s="672"/>
      <c r="O50" s="672"/>
      <c r="P50" s="672"/>
      <c r="Q50" s="672"/>
      <c r="R50" s="672"/>
      <c r="S50" s="672"/>
    </row>
    <row r="51" spans="1:19" ht="12.75">
      <c r="A51" s="672"/>
      <c r="B51" s="673"/>
      <c r="C51" s="673"/>
      <c r="D51" s="672"/>
      <c r="E51" s="673"/>
      <c r="F51" s="673"/>
      <c r="G51" s="673"/>
      <c r="H51" s="673"/>
      <c r="I51" s="672"/>
      <c r="J51" s="672"/>
      <c r="K51" s="672"/>
      <c r="L51" s="672"/>
      <c r="M51" s="672"/>
      <c r="N51" s="672"/>
      <c r="O51" s="672"/>
      <c r="P51" s="672"/>
      <c r="Q51" s="672"/>
      <c r="R51" s="672"/>
      <c r="S51" s="672"/>
    </row>
    <row r="52" spans="1:19" ht="12.75">
      <c r="A52" s="672"/>
      <c r="B52" s="673"/>
      <c r="C52" s="673"/>
      <c r="D52" s="672"/>
      <c r="E52" s="673"/>
      <c r="F52" s="673"/>
      <c r="G52" s="673"/>
      <c r="H52" s="673"/>
      <c r="I52" s="672"/>
      <c r="J52" s="672"/>
      <c r="K52" s="672"/>
      <c r="L52" s="672"/>
      <c r="M52" s="672"/>
      <c r="N52" s="672"/>
      <c r="O52" s="672"/>
      <c r="P52" s="672"/>
      <c r="Q52" s="672"/>
      <c r="R52" s="672"/>
      <c r="S52" s="672"/>
    </row>
    <row r="53" spans="1:19" ht="12.75">
      <c r="A53" s="672"/>
      <c r="B53" s="673"/>
      <c r="C53" s="673"/>
      <c r="D53" s="672"/>
      <c r="E53" s="673"/>
      <c r="F53" s="673"/>
      <c r="G53" s="673"/>
      <c r="H53" s="673"/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2"/>
    </row>
    <row r="54" spans="1:19" ht="12.75">
      <c r="A54" s="672"/>
      <c r="B54" s="673"/>
      <c r="C54" s="673"/>
      <c r="D54" s="672"/>
      <c r="E54" s="673"/>
      <c r="F54" s="673"/>
      <c r="G54" s="673"/>
      <c r="H54" s="673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</row>
    <row r="55" spans="1:19" ht="12.75">
      <c r="A55" s="672"/>
      <c r="B55" s="673"/>
      <c r="C55" s="673"/>
      <c r="D55" s="672"/>
      <c r="E55" s="673"/>
      <c r="F55" s="673"/>
      <c r="G55" s="673"/>
      <c r="H55" s="673"/>
      <c r="I55" s="672"/>
      <c r="J55" s="672"/>
      <c r="K55" s="672"/>
      <c r="L55" s="672"/>
      <c r="M55" s="672"/>
      <c r="N55" s="672"/>
      <c r="O55" s="672"/>
      <c r="P55" s="672"/>
      <c r="Q55" s="672"/>
      <c r="R55" s="672"/>
      <c r="S55" s="672"/>
    </row>
    <row r="56" spans="1:19" ht="12.75">
      <c r="A56" s="672"/>
      <c r="B56" s="673"/>
      <c r="C56" s="673"/>
      <c r="D56" s="672"/>
      <c r="E56" s="673"/>
      <c r="F56" s="673"/>
      <c r="G56" s="673"/>
      <c r="H56" s="673"/>
      <c r="I56" s="672"/>
      <c r="J56" s="672"/>
      <c r="K56" s="672"/>
      <c r="L56" s="672"/>
      <c r="M56" s="672"/>
      <c r="N56" s="672"/>
      <c r="O56" s="672"/>
      <c r="P56" s="672"/>
      <c r="Q56" s="672"/>
      <c r="R56" s="672"/>
      <c r="S56" s="672"/>
    </row>
    <row r="57" spans="1:19" ht="12.75">
      <c r="A57" s="672"/>
      <c r="B57" s="673"/>
      <c r="C57" s="673"/>
      <c r="D57" s="672"/>
      <c r="E57" s="673"/>
      <c r="F57" s="673"/>
      <c r="G57" s="673"/>
      <c r="H57" s="673"/>
      <c r="I57" s="672"/>
      <c r="J57" s="672"/>
      <c r="K57" s="672"/>
      <c r="L57" s="672"/>
      <c r="M57" s="672"/>
      <c r="N57" s="672"/>
      <c r="O57" s="672"/>
      <c r="P57" s="672"/>
      <c r="Q57" s="672"/>
      <c r="R57" s="672"/>
      <c r="S57" s="672"/>
    </row>
    <row r="58" spans="1:19" ht="12.75">
      <c r="A58" s="672"/>
      <c r="B58" s="673"/>
      <c r="C58" s="673"/>
      <c r="D58" s="672"/>
      <c r="E58" s="673"/>
      <c r="F58" s="673"/>
      <c r="G58" s="673"/>
      <c r="H58" s="673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</row>
    <row r="59" spans="1:19" ht="12.75">
      <c r="A59" s="672"/>
      <c r="B59" s="673"/>
      <c r="C59" s="673"/>
      <c r="D59" s="672"/>
      <c r="E59" s="673"/>
      <c r="F59" s="673"/>
      <c r="G59" s="673"/>
      <c r="H59" s="673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</row>
    <row r="60" spans="1:19" ht="12.75">
      <c r="A60" s="672"/>
      <c r="B60" s="673"/>
      <c r="C60" s="673"/>
      <c r="D60" s="672"/>
      <c r="E60" s="673"/>
      <c r="F60" s="673"/>
      <c r="G60" s="673"/>
      <c r="H60" s="673"/>
      <c r="I60" s="672"/>
      <c r="J60" s="672"/>
      <c r="K60" s="672"/>
      <c r="L60" s="672"/>
      <c r="M60" s="672"/>
      <c r="N60" s="672"/>
      <c r="O60" s="672"/>
      <c r="P60" s="672"/>
      <c r="Q60" s="672"/>
      <c r="R60" s="672"/>
      <c r="S60" s="672"/>
    </row>
    <row r="61" spans="1:19" ht="12.75">
      <c r="A61" s="672"/>
      <c r="B61" s="673"/>
      <c r="C61" s="673"/>
      <c r="D61" s="672"/>
      <c r="E61" s="673"/>
      <c r="F61" s="673"/>
      <c r="G61" s="673"/>
      <c r="H61" s="673"/>
      <c r="I61" s="672"/>
      <c r="J61" s="672"/>
      <c r="K61" s="672"/>
      <c r="L61" s="672"/>
      <c r="M61" s="672"/>
      <c r="N61" s="672"/>
      <c r="O61" s="672"/>
      <c r="P61" s="672"/>
      <c r="Q61" s="672"/>
      <c r="R61" s="672"/>
      <c r="S61" s="672"/>
    </row>
    <row r="62" spans="1:19" ht="12.75">
      <c r="A62" s="672"/>
      <c r="B62" s="673"/>
      <c r="C62" s="673"/>
      <c r="D62" s="672"/>
      <c r="E62" s="673"/>
      <c r="F62" s="673"/>
      <c r="G62" s="673"/>
      <c r="H62" s="673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</row>
    <row r="63" spans="1:19" ht="12.75">
      <c r="A63" s="672"/>
      <c r="B63" s="673"/>
      <c r="C63" s="673"/>
      <c r="D63" s="672"/>
      <c r="E63" s="673"/>
      <c r="F63" s="673"/>
      <c r="G63" s="673"/>
      <c r="H63" s="673"/>
      <c r="I63" s="672"/>
      <c r="J63" s="672"/>
      <c r="K63" s="672"/>
      <c r="L63" s="672"/>
      <c r="M63" s="672"/>
      <c r="N63" s="672"/>
      <c r="O63" s="672"/>
      <c r="P63" s="672"/>
      <c r="Q63" s="672"/>
      <c r="R63" s="672"/>
      <c r="S63" s="672"/>
    </row>
    <row r="64" spans="1:19" ht="12.75">
      <c r="A64" s="672"/>
      <c r="B64" s="673"/>
      <c r="C64" s="673"/>
      <c r="D64" s="672"/>
      <c r="E64" s="673"/>
      <c r="F64" s="673"/>
      <c r="G64" s="673"/>
      <c r="H64" s="673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</row>
    <row r="65" spans="1:19" ht="12.75">
      <c r="A65" s="672"/>
      <c r="B65" s="673"/>
      <c r="C65" s="673"/>
      <c r="D65" s="672"/>
      <c r="E65" s="673"/>
      <c r="F65" s="673"/>
      <c r="G65" s="673"/>
      <c r="H65" s="673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</row>
    <row r="66" spans="1:19" ht="12.75">
      <c r="A66" s="672"/>
      <c r="B66" s="673"/>
      <c r="C66" s="673"/>
      <c r="D66" s="672"/>
      <c r="E66" s="673"/>
      <c r="F66" s="673"/>
      <c r="G66" s="673"/>
      <c r="H66" s="673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</row>
    <row r="67" spans="1:19" ht="12.75">
      <c r="A67" s="672"/>
      <c r="B67" s="673"/>
      <c r="C67" s="673"/>
      <c r="D67" s="672"/>
      <c r="E67" s="673"/>
      <c r="F67" s="673"/>
      <c r="G67" s="673"/>
      <c r="H67" s="673"/>
      <c r="I67" s="672"/>
      <c r="J67" s="672"/>
      <c r="K67" s="672"/>
      <c r="L67" s="672"/>
      <c r="M67" s="672"/>
      <c r="N67" s="672"/>
      <c r="O67" s="672"/>
      <c r="P67" s="672"/>
      <c r="Q67" s="672"/>
      <c r="R67" s="672"/>
      <c r="S67" s="672"/>
    </row>
    <row r="68" spans="1:19" ht="12.75">
      <c r="A68" s="672"/>
      <c r="B68" s="673"/>
      <c r="C68" s="673"/>
      <c r="D68" s="672"/>
      <c r="E68" s="673"/>
      <c r="F68" s="673"/>
      <c r="G68" s="673"/>
      <c r="H68" s="673"/>
      <c r="I68" s="672"/>
      <c r="J68" s="672"/>
      <c r="K68" s="672"/>
      <c r="L68" s="672"/>
      <c r="M68" s="672"/>
      <c r="N68" s="672"/>
      <c r="O68" s="672"/>
      <c r="P68" s="672"/>
      <c r="Q68" s="672"/>
      <c r="R68" s="672"/>
      <c r="S68" s="672"/>
    </row>
    <row r="69" spans="1:19" ht="12.75">
      <c r="A69" s="672"/>
      <c r="B69" s="673"/>
      <c r="C69" s="673"/>
      <c r="D69" s="672"/>
      <c r="E69" s="673"/>
      <c r="F69" s="673"/>
      <c r="G69" s="673"/>
      <c r="H69" s="673"/>
      <c r="I69" s="672"/>
      <c r="J69" s="672"/>
      <c r="K69" s="672"/>
      <c r="L69" s="672"/>
      <c r="M69" s="672"/>
      <c r="N69" s="672"/>
      <c r="O69" s="672"/>
      <c r="P69" s="672"/>
      <c r="Q69" s="672"/>
      <c r="R69" s="672"/>
      <c r="S69" s="672"/>
    </row>
    <row r="70" spans="1:19" ht="12.75">
      <c r="A70" s="672"/>
      <c r="B70" s="673"/>
      <c r="C70" s="673"/>
      <c r="D70" s="672"/>
      <c r="E70" s="673"/>
      <c r="F70" s="673"/>
      <c r="G70" s="673"/>
      <c r="H70" s="673"/>
      <c r="I70" s="672"/>
      <c r="J70" s="672"/>
      <c r="K70" s="672"/>
      <c r="L70" s="672"/>
      <c r="M70" s="672"/>
      <c r="N70" s="672"/>
      <c r="O70" s="672"/>
      <c r="P70" s="672"/>
      <c r="Q70" s="672"/>
      <c r="R70" s="672"/>
      <c r="S70" s="672"/>
    </row>
    <row r="71" spans="1:19" ht="12.75">
      <c r="A71" s="672"/>
      <c r="B71" s="673"/>
      <c r="C71" s="673"/>
      <c r="D71" s="672"/>
      <c r="E71" s="673"/>
      <c r="F71" s="673"/>
      <c r="G71" s="673"/>
      <c r="H71" s="673"/>
      <c r="I71" s="672"/>
      <c r="J71" s="672"/>
      <c r="K71" s="672"/>
      <c r="L71" s="672"/>
      <c r="M71" s="672"/>
      <c r="N71" s="672"/>
      <c r="O71" s="672"/>
      <c r="P71" s="672"/>
      <c r="Q71" s="672"/>
      <c r="R71" s="672"/>
      <c r="S71" s="672"/>
    </row>
    <row r="72" spans="1:19" ht="12.75">
      <c r="A72" s="672"/>
      <c r="B72" s="673"/>
      <c r="C72" s="673"/>
      <c r="D72" s="672"/>
      <c r="E72" s="673"/>
      <c r="F72" s="673"/>
      <c r="G72" s="673"/>
      <c r="H72" s="673"/>
      <c r="I72" s="672"/>
      <c r="J72" s="672"/>
      <c r="K72" s="672"/>
      <c r="L72" s="672"/>
      <c r="M72" s="672"/>
      <c r="N72" s="672"/>
      <c r="O72" s="672"/>
      <c r="P72" s="672"/>
      <c r="Q72" s="672"/>
      <c r="R72" s="672"/>
      <c r="S72" s="672"/>
    </row>
    <row r="73" spans="1:19" ht="12.75">
      <c r="A73" s="672"/>
      <c r="B73" s="673"/>
      <c r="C73" s="673"/>
      <c r="D73" s="672"/>
      <c r="E73" s="673"/>
      <c r="F73" s="673"/>
      <c r="G73" s="673"/>
      <c r="H73" s="673"/>
      <c r="I73" s="672"/>
      <c r="J73" s="672"/>
      <c r="K73" s="672"/>
      <c r="L73" s="672"/>
      <c r="M73" s="672"/>
      <c r="N73" s="672"/>
      <c r="O73" s="672"/>
      <c r="P73" s="672"/>
      <c r="Q73" s="672"/>
      <c r="R73" s="672"/>
      <c r="S73" s="672"/>
    </row>
    <row r="74" spans="1:19" ht="12.75">
      <c r="A74" s="672"/>
      <c r="B74" s="673"/>
      <c r="C74" s="673"/>
      <c r="D74" s="672"/>
      <c r="E74" s="673"/>
      <c r="F74" s="673"/>
      <c r="G74" s="673"/>
      <c r="H74" s="673"/>
      <c r="I74" s="672"/>
      <c r="J74" s="672"/>
      <c r="K74" s="672"/>
      <c r="L74" s="672"/>
      <c r="M74" s="672"/>
      <c r="N74" s="672"/>
      <c r="O74" s="672"/>
      <c r="P74" s="672"/>
      <c r="Q74" s="672"/>
      <c r="R74" s="672"/>
      <c r="S74" s="672"/>
    </row>
    <row r="75" spans="1:19" ht="12.75">
      <c r="A75" s="672"/>
      <c r="B75" s="673"/>
      <c r="C75" s="673"/>
      <c r="D75" s="672"/>
      <c r="E75" s="673"/>
      <c r="F75" s="673"/>
      <c r="G75" s="673"/>
      <c r="H75" s="673"/>
      <c r="I75" s="672"/>
      <c r="J75" s="672"/>
      <c r="K75" s="672"/>
      <c r="L75" s="672"/>
      <c r="M75" s="672"/>
      <c r="N75" s="672"/>
      <c r="O75" s="672"/>
      <c r="P75" s="672"/>
      <c r="Q75" s="672"/>
      <c r="R75" s="672"/>
      <c r="S75" s="672"/>
    </row>
    <row r="76" spans="1:19" ht="12.75">
      <c r="A76" s="672"/>
      <c r="B76" s="673"/>
      <c r="C76" s="673"/>
      <c r="D76" s="672"/>
      <c r="E76" s="673"/>
      <c r="F76" s="673"/>
      <c r="G76" s="673"/>
      <c r="H76" s="673"/>
      <c r="I76" s="672"/>
      <c r="J76" s="672"/>
      <c r="K76" s="672"/>
      <c r="L76" s="672"/>
      <c r="M76" s="672"/>
      <c r="N76" s="672"/>
      <c r="O76" s="672"/>
      <c r="P76" s="672"/>
      <c r="Q76" s="672"/>
      <c r="R76" s="672"/>
      <c r="S76" s="672"/>
    </row>
    <row r="77" spans="1:19" ht="12.75">
      <c r="A77" s="672"/>
      <c r="B77" s="673"/>
      <c r="C77" s="673"/>
      <c r="D77" s="672"/>
      <c r="E77" s="673"/>
      <c r="F77" s="673"/>
      <c r="G77" s="673"/>
      <c r="H77" s="673"/>
      <c r="I77" s="672"/>
      <c r="J77" s="672"/>
      <c r="K77" s="672"/>
      <c r="L77" s="672"/>
      <c r="M77" s="672"/>
      <c r="N77" s="672"/>
      <c r="O77" s="672"/>
      <c r="P77" s="672"/>
      <c r="Q77" s="672"/>
      <c r="R77" s="672"/>
      <c r="S77" s="672"/>
    </row>
    <row r="78" spans="1:19" ht="12.75">
      <c r="A78" s="672"/>
      <c r="B78" s="673"/>
      <c r="C78" s="673"/>
      <c r="D78" s="672"/>
      <c r="E78" s="673"/>
      <c r="F78" s="673"/>
      <c r="G78" s="673"/>
      <c r="H78" s="673"/>
      <c r="I78" s="672"/>
      <c r="J78" s="672"/>
      <c r="K78" s="672"/>
      <c r="L78" s="672"/>
      <c r="M78" s="672"/>
      <c r="N78" s="672"/>
      <c r="O78" s="672"/>
      <c r="P78" s="672"/>
      <c r="Q78" s="672"/>
      <c r="R78" s="672"/>
      <c r="S78" s="672"/>
    </row>
    <row r="79" spans="1:19" ht="12.75">
      <c r="A79" s="672"/>
      <c r="B79" s="673"/>
      <c r="C79" s="673"/>
      <c r="D79" s="672"/>
      <c r="E79" s="673"/>
      <c r="F79" s="673"/>
      <c r="G79" s="673"/>
      <c r="H79" s="673"/>
      <c r="I79" s="672"/>
      <c r="J79" s="672"/>
      <c r="K79" s="672"/>
      <c r="L79" s="672"/>
      <c r="M79" s="672"/>
      <c r="N79" s="672"/>
      <c r="O79" s="672"/>
      <c r="P79" s="672"/>
      <c r="Q79" s="672"/>
      <c r="R79" s="672"/>
      <c r="S79" s="672"/>
    </row>
    <row r="80" spans="1:19" ht="12.75">
      <c r="A80" s="672"/>
      <c r="B80" s="673"/>
      <c r="C80" s="673"/>
      <c r="D80" s="672"/>
      <c r="E80" s="673"/>
      <c r="F80" s="673"/>
      <c r="G80" s="673"/>
      <c r="H80" s="673"/>
      <c r="I80" s="672"/>
      <c r="J80" s="672"/>
      <c r="K80" s="672"/>
      <c r="L80" s="672"/>
      <c r="M80" s="672"/>
      <c r="N80" s="672"/>
      <c r="O80" s="672"/>
      <c r="P80" s="672"/>
      <c r="Q80" s="672"/>
      <c r="R80" s="672"/>
      <c r="S80" s="672"/>
    </row>
    <row r="81" spans="1:19" ht="12.75">
      <c r="A81" s="672"/>
      <c r="B81" s="673"/>
      <c r="C81" s="673"/>
      <c r="D81" s="672"/>
      <c r="E81" s="673"/>
      <c r="F81" s="673"/>
      <c r="G81" s="673"/>
      <c r="H81" s="673"/>
      <c r="I81" s="672"/>
      <c r="J81" s="672"/>
      <c r="K81" s="672"/>
      <c r="L81" s="672"/>
      <c r="M81" s="672"/>
      <c r="N81" s="672"/>
      <c r="O81" s="672"/>
      <c r="P81" s="672"/>
      <c r="Q81" s="672"/>
      <c r="R81" s="672"/>
      <c r="S81" s="672"/>
    </row>
    <row r="82" spans="1:19" ht="12.75">
      <c r="A82" s="672"/>
      <c r="B82" s="673"/>
      <c r="C82" s="673"/>
      <c r="D82" s="672"/>
      <c r="E82" s="673"/>
      <c r="F82" s="673"/>
      <c r="G82" s="673"/>
      <c r="H82" s="673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</row>
    <row r="83" spans="1:19" ht="12.75">
      <c r="A83" s="672"/>
      <c r="B83" s="673"/>
      <c r="C83" s="673"/>
      <c r="D83" s="672"/>
      <c r="E83" s="673"/>
      <c r="F83" s="673"/>
      <c r="G83" s="673"/>
      <c r="H83" s="673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672"/>
    </row>
    <row r="84" spans="1:19" ht="12.75">
      <c r="A84" s="672"/>
      <c r="B84" s="673"/>
      <c r="C84" s="673"/>
      <c r="D84" s="672"/>
      <c r="E84" s="673"/>
      <c r="F84" s="673"/>
      <c r="G84" s="673"/>
      <c r="H84" s="673"/>
      <c r="I84" s="672"/>
      <c r="J84" s="672"/>
      <c r="K84" s="672"/>
      <c r="L84" s="672"/>
      <c r="M84" s="672"/>
      <c r="N84" s="672"/>
      <c r="O84" s="672"/>
      <c r="P84" s="672"/>
      <c r="Q84" s="672"/>
      <c r="R84" s="672"/>
      <c r="S84" s="672"/>
    </row>
    <row r="85" spans="1:19" ht="12.75">
      <c r="A85" s="672"/>
      <c r="B85" s="673"/>
      <c r="C85" s="673"/>
      <c r="D85" s="672"/>
      <c r="E85" s="673"/>
      <c r="F85" s="673"/>
      <c r="G85" s="673"/>
      <c r="H85" s="673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672"/>
    </row>
    <row r="86" spans="1:19" ht="12.75">
      <c r="A86" s="672"/>
      <c r="B86" s="673"/>
      <c r="C86" s="673"/>
      <c r="D86" s="672"/>
      <c r="E86" s="673"/>
      <c r="F86" s="673"/>
      <c r="G86" s="673"/>
      <c r="H86" s="673"/>
      <c r="I86" s="672"/>
      <c r="J86" s="672"/>
      <c r="K86" s="672"/>
      <c r="L86" s="672"/>
      <c r="M86" s="672"/>
      <c r="N86" s="672"/>
      <c r="O86" s="672"/>
      <c r="P86" s="672"/>
      <c r="Q86" s="672"/>
      <c r="R86" s="672"/>
      <c r="S86" s="672"/>
    </row>
    <row r="87" spans="1:19" ht="12.75">
      <c r="A87" s="672"/>
      <c r="B87" s="673"/>
      <c r="C87" s="673"/>
      <c r="D87" s="672"/>
      <c r="E87" s="673"/>
      <c r="F87" s="673"/>
      <c r="G87" s="673"/>
      <c r="H87" s="673"/>
      <c r="I87" s="672"/>
      <c r="J87" s="672"/>
      <c r="K87" s="672"/>
      <c r="L87" s="672"/>
      <c r="M87" s="672"/>
      <c r="N87" s="672"/>
      <c r="O87" s="672"/>
      <c r="P87" s="672"/>
      <c r="Q87" s="672"/>
      <c r="R87" s="672"/>
      <c r="S87" s="672"/>
    </row>
    <row r="88" spans="1:19" ht="12.75">
      <c r="A88" s="672"/>
      <c r="B88" s="673"/>
      <c r="C88" s="673"/>
      <c r="D88" s="672"/>
      <c r="E88" s="673"/>
      <c r="F88" s="673"/>
      <c r="G88" s="673"/>
      <c r="H88" s="673"/>
      <c r="I88" s="672"/>
      <c r="J88" s="672"/>
      <c r="K88" s="672"/>
      <c r="L88" s="672"/>
      <c r="M88" s="672"/>
      <c r="N88" s="672"/>
      <c r="O88" s="672"/>
      <c r="P88" s="672"/>
      <c r="Q88" s="672"/>
      <c r="R88" s="672"/>
      <c r="S88" s="672"/>
    </row>
    <row r="89" spans="1:19" ht="12.75">
      <c r="A89" s="672"/>
      <c r="B89" s="673"/>
      <c r="C89" s="673"/>
      <c r="D89" s="672"/>
      <c r="E89" s="673"/>
      <c r="F89" s="673"/>
      <c r="G89" s="673"/>
      <c r="H89" s="673"/>
      <c r="I89" s="672"/>
      <c r="J89" s="672"/>
      <c r="K89" s="672"/>
      <c r="L89" s="672"/>
      <c r="M89" s="672"/>
      <c r="N89" s="672"/>
      <c r="O89" s="672"/>
      <c r="P89" s="672"/>
      <c r="Q89" s="672"/>
      <c r="R89" s="672"/>
      <c r="S89" s="672"/>
    </row>
    <row r="90" spans="1:19" ht="12.75">
      <c r="A90" s="672"/>
      <c r="B90" s="673"/>
      <c r="C90" s="673"/>
      <c r="D90" s="672"/>
      <c r="E90" s="673"/>
      <c r="F90" s="673"/>
      <c r="G90" s="673"/>
      <c r="H90" s="673"/>
      <c r="I90" s="672"/>
      <c r="J90" s="672"/>
      <c r="K90" s="672"/>
      <c r="L90" s="672"/>
      <c r="M90" s="672"/>
      <c r="N90" s="672"/>
      <c r="O90" s="672"/>
      <c r="P90" s="672"/>
      <c r="Q90" s="672"/>
      <c r="R90" s="672"/>
      <c r="S90" s="672"/>
    </row>
    <row r="91" spans="1:19" ht="12.75">
      <c r="A91" s="672"/>
      <c r="B91" s="673"/>
      <c r="C91" s="673"/>
      <c r="D91" s="672"/>
      <c r="E91" s="673"/>
      <c r="F91" s="673"/>
      <c r="G91" s="673"/>
      <c r="H91" s="673"/>
      <c r="I91" s="672"/>
      <c r="J91" s="672"/>
      <c r="K91" s="672"/>
      <c r="L91" s="672"/>
      <c r="M91" s="672"/>
      <c r="N91" s="672"/>
      <c r="O91" s="672"/>
      <c r="P91" s="672"/>
      <c r="Q91" s="672"/>
      <c r="R91" s="672"/>
      <c r="S91" s="672"/>
    </row>
    <row r="92" spans="1:19" ht="12.75">
      <c r="A92" s="672"/>
      <c r="B92" s="673"/>
      <c r="C92" s="673"/>
      <c r="D92" s="672"/>
      <c r="E92" s="673"/>
      <c r="F92" s="673"/>
      <c r="G92" s="673"/>
      <c r="H92" s="673"/>
      <c r="I92" s="672"/>
      <c r="J92" s="672"/>
      <c r="K92" s="672"/>
      <c r="L92" s="672"/>
      <c r="M92" s="672"/>
      <c r="N92" s="672"/>
      <c r="O92" s="672"/>
      <c r="P92" s="672"/>
      <c r="Q92" s="672"/>
      <c r="R92" s="672"/>
      <c r="S92" s="672"/>
    </row>
    <row r="93" spans="1:19" ht="12.75">
      <c r="A93" s="672"/>
      <c r="B93" s="673"/>
      <c r="C93" s="673"/>
      <c r="D93" s="672"/>
      <c r="E93" s="673"/>
      <c r="F93" s="673"/>
      <c r="G93" s="673"/>
      <c r="H93" s="673"/>
      <c r="I93" s="672"/>
      <c r="J93" s="672"/>
      <c r="K93" s="672"/>
      <c r="L93" s="672"/>
      <c r="M93" s="672"/>
      <c r="N93" s="672"/>
      <c r="O93" s="672"/>
      <c r="P93" s="672"/>
      <c r="Q93" s="672"/>
      <c r="R93" s="672"/>
      <c r="S93" s="672"/>
    </row>
    <row r="94" spans="1:19" ht="12.75">
      <c r="A94" s="672"/>
      <c r="B94" s="673"/>
      <c r="C94" s="673"/>
      <c r="D94" s="672"/>
      <c r="E94" s="673"/>
      <c r="F94" s="673"/>
      <c r="G94" s="673"/>
      <c r="H94" s="673"/>
      <c r="I94" s="672"/>
      <c r="J94" s="672"/>
      <c r="K94" s="672"/>
      <c r="L94" s="672"/>
      <c r="M94" s="672"/>
      <c r="N94" s="672"/>
      <c r="O94" s="672"/>
      <c r="P94" s="672"/>
      <c r="Q94" s="672"/>
      <c r="R94" s="672"/>
      <c r="S94" s="672"/>
    </row>
    <row r="95" spans="1:19" ht="12.75">
      <c r="A95" s="672"/>
      <c r="B95" s="673"/>
      <c r="C95" s="673"/>
      <c r="D95" s="672"/>
      <c r="E95" s="673"/>
      <c r="F95" s="673"/>
      <c r="G95" s="673"/>
      <c r="H95" s="673"/>
      <c r="I95" s="672"/>
      <c r="J95" s="672"/>
      <c r="K95" s="672"/>
      <c r="L95" s="672"/>
      <c r="M95" s="672"/>
      <c r="N95" s="672"/>
      <c r="O95" s="672"/>
      <c r="P95" s="672"/>
      <c r="Q95" s="672"/>
      <c r="R95" s="672"/>
      <c r="S95" s="672"/>
    </row>
    <row r="96" spans="1:19" ht="12.75">
      <c r="A96" s="672"/>
      <c r="B96" s="673"/>
      <c r="C96" s="673"/>
      <c r="D96" s="672"/>
      <c r="E96" s="673"/>
      <c r="F96" s="673"/>
      <c r="G96" s="673"/>
      <c r="H96" s="673"/>
      <c r="I96" s="672"/>
      <c r="J96" s="672"/>
      <c r="K96" s="672"/>
      <c r="L96" s="672"/>
      <c r="M96" s="672"/>
      <c r="N96" s="672"/>
      <c r="O96" s="672"/>
      <c r="P96" s="672"/>
      <c r="Q96" s="672"/>
      <c r="R96" s="672"/>
      <c r="S96" s="672"/>
    </row>
    <row r="97" spans="1:19" ht="12.75">
      <c r="A97" s="672"/>
      <c r="B97" s="673"/>
      <c r="C97" s="673"/>
      <c r="D97" s="672"/>
      <c r="E97" s="673"/>
      <c r="F97" s="673"/>
      <c r="G97" s="673"/>
      <c r="H97" s="673"/>
      <c r="I97" s="672"/>
      <c r="J97" s="672"/>
      <c r="K97" s="672"/>
      <c r="L97" s="672"/>
      <c r="M97" s="672"/>
      <c r="N97" s="672"/>
      <c r="O97" s="672"/>
      <c r="P97" s="672"/>
      <c r="Q97" s="672"/>
      <c r="R97" s="672"/>
      <c r="S97" s="672"/>
    </row>
    <row r="98" spans="1:19" ht="12.75">
      <c r="A98" s="672"/>
      <c r="B98" s="673"/>
      <c r="C98" s="673"/>
      <c r="D98" s="672"/>
      <c r="E98" s="673"/>
      <c r="F98" s="673"/>
      <c r="G98" s="673"/>
      <c r="H98" s="673"/>
      <c r="I98" s="672"/>
      <c r="J98" s="672"/>
      <c r="K98" s="672"/>
      <c r="L98" s="672"/>
      <c r="M98" s="672"/>
      <c r="N98" s="672"/>
      <c r="O98" s="672"/>
      <c r="P98" s="672"/>
      <c r="Q98" s="672"/>
      <c r="R98" s="672"/>
      <c r="S98" s="672"/>
    </row>
    <row r="99" spans="1:19" ht="12.75">
      <c r="A99" s="672"/>
      <c r="B99" s="673"/>
      <c r="C99" s="673"/>
      <c r="D99" s="672"/>
      <c r="E99" s="673"/>
      <c r="F99" s="673"/>
      <c r="G99" s="673"/>
      <c r="H99" s="673"/>
      <c r="I99" s="672"/>
      <c r="J99" s="672"/>
      <c r="K99" s="672"/>
      <c r="L99" s="672"/>
      <c r="M99" s="672"/>
      <c r="N99" s="672"/>
      <c r="O99" s="672"/>
      <c r="P99" s="672"/>
      <c r="Q99" s="672"/>
      <c r="R99" s="672"/>
      <c r="S99" s="672"/>
    </row>
    <row r="100" spans="1:19" ht="12.75">
      <c r="A100" s="672"/>
      <c r="B100" s="673"/>
      <c r="C100" s="673"/>
      <c r="D100" s="672"/>
      <c r="E100" s="673"/>
      <c r="F100" s="673"/>
      <c r="G100" s="673"/>
      <c r="H100" s="673"/>
      <c r="I100" s="672"/>
      <c r="J100" s="672"/>
      <c r="K100" s="672"/>
      <c r="L100" s="672"/>
      <c r="M100" s="672"/>
      <c r="N100" s="672"/>
      <c r="O100" s="672"/>
      <c r="P100" s="672"/>
      <c r="Q100" s="672"/>
      <c r="R100" s="672"/>
      <c r="S100" s="672"/>
    </row>
    <row r="101" spans="1:19" ht="12.75">
      <c r="A101" s="672"/>
      <c r="B101" s="673"/>
      <c r="C101" s="673"/>
      <c r="D101" s="672"/>
      <c r="E101" s="673"/>
      <c r="F101" s="673"/>
      <c r="G101" s="673"/>
      <c r="H101" s="673"/>
      <c r="I101" s="672"/>
      <c r="J101" s="672"/>
      <c r="K101" s="672"/>
      <c r="L101" s="672"/>
      <c r="M101" s="672"/>
      <c r="N101" s="672"/>
      <c r="O101" s="672"/>
      <c r="P101" s="672"/>
      <c r="Q101" s="672"/>
      <c r="R101" s="672"/>
      <c r="S101" s="672"/>
    </row>
    <row r="102" spans="1:19" ht="12.75">
      <c r="A102" s="672"/>
      <c r="B102" s="673"/>
      <c r="C102" s="673"/>
      <c r="D102" s="672"/>
      <c r="E102" s="673"/>
      <c r="F102" s="673"/>
      <c r="G102" s="673"/>
      <c r="H102" s="673"/>
      <c r="I102" s="672"/>
      <c r="J102" s="672"/>
      <c r="K102" s="672"/>
      <c r="L102" s="672"/>
      <c r="M102" s="672"/>
      <c r="N102" s="672"/>
      <c r="O102" s="672"/>
      <c r="P102" s="672"/>
      <c r="Q102" s="672"/>
      <c r="R102" s="672"/>
      <c r="S102" s="672"/>
    </row>
    <row r="103" spans="1:19" ht="12.75">
      <c r="A103" s="672"/>
      <c r="B103" s="673"/>
      <c r="C103" s="673"/>
      <c r="D103" s="672"/>
      <c r="E103" s="673"/>
      <c r="F103" s="673"/>
      <c r="G103" s="673"/>
      <c r="H103" s="673"/>
      <c r="I103" s="672"/>
      <c r="J103" s="672"/>
      <c r="K103" s="672"/>
      <c r="L103" s="672"/>
      <c r="M103" s="672"/>
      <c r="N103" s="672"/>
      <c r="O103" s="672"/>
      <c r="P103" s="672"/>
      <c r="Q103" s="672"/>
      <c r="R103" s="672"/>
      <c r="S103" s="672"/>
    </row>
    <row r="104" spans="1:19" ht="12.75">
      <c r="A104" s="672"/>
      <c r="B104" s="673"/>
      <c r="C104" s="673"/>
      <c r="D104" s="672"/>
      <c r="E104" s="673"/>
      <c r="F104" s="673"/>
      <c r="G104" s="673"/>
      <c r="H104" s="673"/>
      <c r="I104" s="672"/>
      <c r="J104" s="672"/>
      <c r="K104" s="672"/>
      <c r="L104" s="672"/>
      <c r="M104" s="672"/>
      <c r="N104" s="672"/>
      <c r="O104" s="672"/>
      <c r="P104" s="672"/>
      <c r="Q104" s="672"/>
      <c r="R104" s="672"/>
      <c r="S104" s="672"/>
    </row>
    <row r="105" spans="1:19" ht="12.75">
      <c r="A105" s="672"/>
      <c r="B105" s="673"/>
      <c r="C105" s="673"/>
      <c r="D105" s="672"/>
      <c r="E105" s="673"/>
      <c r="F105" s="673"/>
      <c r="G105" s="673"/>
      <c r="H105" s="673"/>
      <c r="I105" s="672"/>
      <c r="J105" s="672"/>
      <c r="K105" s="672"/>
      <c r="L105" s="672"/>
      <c r="M105" s="672"/>
      <c r="N105" s="672"/>
      <c r="O105" s="672"/>
      <c r="P105" s="672"/>
      <c r="Q105" s="672"/>
      <c r="R105" s="672"/>
      <c r="S105" s="672"/>
    </row>
    <row r="106" spans="1:19" ht="12.75">
      <c r="A106" s="672"/>
      <c r="B106" s="673"/>
      <c r="C106" s="673"/>
      <c r="D106" s="672"/>
      <c r="E106" s="673"/>
      <c r="F106" s="673"/>
      <c r="G106" s="673"/>
      <c r="H106" s="673"/>
      <c r="I106" s="672"/>
      <c r="J106" s="672"/>
      <c r="K106" s="672"/>
      <c r="L106" s="672"/>
      <c r="M106" s="672"/>
      <c r="N106" s="672"/>
      <c r="O106" s="672"/>
      <c r="P106" s="672"/>
      <c r="Q106" s="672"/>
      <c r="R106" s="672"/>
      <c r="S106" s="672"/>
    </row>
    <row r="107" spans="1:19" ht="12.75">
      <c r="A107" s="672"/>
      <c r="B107" s="673"/>
      <c r="C107" s="673"/>
      <c r="D107" s="672"/>
      <c r="E107" s="673"/>
      <c r="F107" s="673"/>
      <c r="G107" s="673"/>
      <c r="H107" s="673"/>
      <c r="I107" s="672"/>
      <c r="J107" s="672"/>
      <c r="K107" s="672"/>
      <c r="L107" s="672"/>
      <c r="M107" s="672"/>
      <c r="N107" s="672"/>
      <c r="O107" s="672"/>
      <c r="P107" s="672"/>
      <c r="Q107" s="672"/>
      <c r="R107" s="672"/>
      <c r="S107" s="672"/>
    </row>
    <row r="108" spans="1:19" ht="12.75">
      <c r="A108" s="672"/>
      <c r="B108" s="673"/>
      <c r="C108" s="673"/>
      <c r="D108" s="672"/>
      <c r="E108" s="673"/>
      <c r="F108" s="673"/>
      <c r="G108" s="673"/>
      <c r="H108" s="673"/>
      <c r="I108" s="672"/>
      <c r="J108" s="672"/>
      <c r="K108" s="672"/>
      <c r="L108" s="672"/>
      <c r="M108" s="672"/>
      <c r="N108" s="672"/>
      <c r="O108" s="672"/>
      <c r="P108" s="672"/>
      <c r="Q108" s="672"/>
      <c r="R108" s="672"/>
      <c r="S108" s="672"/>
    </row>
    <row r="109" spans="1:3" ht="12.75">
      <c r="A109" s="672"/>
      <c r="B109" s="673"/>
      <c r="C109" s="673"/>
    </row>
  </sheetData>
  <sheetProtection/>
  <mergeCells count="28">
    <mergeCell ref="B9:B13"/>
    <mergeCell ref="C9:C13"/>
    <mergeCell ref="D9:D13"/>
    <mergeCell ref="E9:E13"/>
    <mergeCell ref="F9:F13"/>
    <mergeCell ref="A1:S1"/>
    <mergeCell ref="A2:P2"/>
    <mergeCell ref="A3:P3"/>
    <mergeCell ref="J10:O10"/>
    <mergeCell ref="P10:S10"/>
    <mergeCell ref="J11:K11"/>
    <mergeCell ref="N11:O12"/>
    <mergeCell ref="R11:S11"/>
    <mergeCell ref="A5:L5"/>
    <mergeCell ref="A6:E6"/>
    <mergeCell ref="A7:S7"/>
    <mergeCell ref="A8:S8"/>
    <mergeCell ref="A9:A13"/>
    <mergeCell ref="P12:Q12"/>
    <mergeCell ref="B14:T14"/>
    <mergeCell ref="B15:T15"/>
    <mergeCell ref="A21:T21"/>
    <mergeCell ref="A22:T22"/>
    <mergeCell ref="G9:G13"/>
    <mergeCell ref="H9:H13"/>
    <mergeCell ref="I9:I13"/>
    <mergeCell ref="J9:S9"/>
    <mergeCell ref="T9:T13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Q116"/>
  <sheetViews>
    <sheetView zoomScalePageLayoutView="0" workbookViewId="0" topLeftCell="A7">
      <selection activeCell="N39" sqref="N39"/>
    </sheetView>
  </sheetViews>
  <sheetFormatPr defaultColWidth="6.421875" defaultRowHeight="12.75"/>
  <cols>
    <col min="1" max="1" width="70.7109375" style="1" customWidth="1"/>
    <col min="2" max="2" width="6.421875" style="12" customWidth="1"/>
    <col min="3" max="3" width="5.8515625" style="12" customWidth="1"/>
    <col min="4" max="4" width="6.140625" style="1" customWidth="1"/>
    <col min="5" max="5" width="6.421875" style="12" customWidth="1"/>
    <col min="6" max="6" width="6.8515625" style="12" customWidth="1"/>
    <col min="7" max="8" width="6.421875" style="12" customWidth="1"/>
    <col min="9" max="9" width="5.7109375" style="12" customWidth="1"/>
    <col min="10" max="28" width="5.7109375" style="1" customWidth="1"/>
    <col min="29" max="29" width="8.8515625" style="1" customWidth="1"/>
    <col min="30" max="30" width="3.00390625" style="1" customWidth="1"/>
    <col min="31" max="31" width="2.421875" style="1" customWidth="1"/>
    <col min="32" max="251" width="8.8515625" style="1" customWidth="1"/>
    <col min="252" max="252" width="70.7109375" style="1" customWidth="1"/>
    <col min="253" max="253" width="6.421875" style="1" customWidth="1"/>
    <col min="254" max="254" width="5.8515625" style="1" customWidth="1"/>
    <col min="255" max="255" width="6.140625" style="1" customWidth="1"/>
    <col min="256" max="16384" width="6.421875" style="1" customWidth="1"/>
  </cols>
  <sheetData>
    <row r="1" spans="1:29" ht="15.75" customHeight="1">
      <c r="A1" s="1290" t="s">
        <v>206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90"/>
      <c r="R1" s="1290"/>
      <c r="S1" s="1290"/>
      <c r="T1" s="1290"/>
      <c r="U1" s="1290"/>
      <c r="V1" s="1290"/>
      <c r="W1" s="1290"/>
      <c r="X1" s="1290"/>
      <c r="Y1" s="1290"/>
      <c r="Z1" s="1290"/>
      <c r="AA1" s="1290"/>
      <c r="AB1" s="1290"/>
      <c r="AC1" s="1290"/>
    </row>
    <row r="2" spans="1:29" ht="15.75" customHeight="1">
      <c r="A2" s="1290" t="s">
        <v>6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1290"/>
      <c r="R2" s="1290"/>
      <c r="S2" s="1290"/>
      <c r="T2" s="1290"/>
      <c r="U2" s="1290"/>
      <c r="V2" s="1290"/>
      <c r="W2" s="1290"/>
      <c r="X2" s="1290"/>
      <c r="Y2" s="1290"/>
      <c r="Z2" s="1290"/>
      <c r="AA2" s="1290"/>
      <c r="AB2" s="1290"/>
      <c r="AC2" s="44"/>
    </row>
    <row r="3" spans="1:29" ht="21.75" customHeight="1">
      <c r="A3" s="1290" t="s">
        <v>207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  <c r="R3" s="1290"/>
      <c r="S3" s="1290"/>
      <c r="T3" s="1290"/>
      <c r="U3" s="1290"/>
      <c r="V3" s="1290"/>
      <c r="W3" s="1290"/>
      <c r="X3" s="1290"/>
      <c r="Y3" s="1290"/>
      <c r="Z3" s="1290"/>
      <c r="AA3" s="1290"/>
      <c r="AB3" s="1290"/>
      <c r="AC3" s="1290"/>
    </row>
    <row r="4" spans="1:28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3" ht="17.25" customHeight="1">
      <c r="A5" s="1482" t="s">
        <v>208</v>
      </c>
      <c r="B5" s="1482"/>
      <c r="C5" s="1482"/>
      <c r="D5" s="1482"/>
      <c r="E5" s="1482"/>
      <c r="F5" s="1482"/>
      <c r="G5" s="1482"/>
      <c r="H5" s="1482"/>
      <c r="I5" s="1482"/>
      <c r="J5" s="1482"/>
      <c r="K5" s="1482"/>
      <c r="L5" s="1482"/>
      <c r="M5" s="1482"/>
      <c r="N5" s="8"/>
      <c r="O5" s="8"/>
      <c r="P5" s="8"/>
      <c r="Q5" s="8"/>
      <c r="R5" s="8"/>
      <c r="S5" s="27"/>
      <c r="T5" s="2"/>
      <c r="U5" s="2"/>
      <c r="V5" s="2"/>
      <c r="W5" s="2"/>
    </row>
    <row r="6" spans="1:23" ht="15.75" customHeight="1">
      <c r="A6" s="1291" t="s">
        <v>20</v>
      </c>
      <c r="B6" s="1291"/>
      <c r="C6" s="1291"/>
      <c r="D6" s="1291"/>
      <c r="E6" s="1291"/>
      <c r="F6" s="1291"/>
      <c r="G6" s="4"/>
      <c r="H6" s="4"/>
      <c r="I6" s="4"/>
      <c r="J6" s="6"/>
      <c r="K6" s="6"/>
      <c r="L6" s="6"/>
      <c r="M6" s="6"/>
      <c r="N6" s="6"/>
      <c r="O6" s="6"/>
      <c r="P6" s="6"/>
      <c r="Q6" s="6"/>
      <c r="R6" s="6"/>
      <c r="S6" s="27"/>
      <c r="T6" s="2"/>
      <c r="U6" s="2"/>
      <c r="V6" s="2"/>
      <c r="W6" s="2"/>
    </row>
    <row r="7" spans="1:23" ht="14.25" customHeight="1">
      <c r="A7" s="1481" t="s">
        <v>21</v>
      </c>
      <c r="B7" s="1481"/>
      <c r="C7" s="1481"/>
      <c r="D7" s="1481"/>
      <c r="E7" s="1481"/>
      <c r="F7" s="1481"/>
      <c r="G7" s="1481"/>
      <c r="H7" s="1481"/>
      <c r="I7" s="1481"/>
      <c r="J7" s="1481"/>
      <c r="K7" s="1481"/>
      <c r="L7" s="1481"/>
      <c r="M7" s="1481"/>
      <c r="N7" s="1481"/>
      <c r="O7" s="1481"/>
      <c r="P7" s="1481"/>
      <c r="Q7" s="1481"/>
      <c r="R7" s="1481"/>
      <c r="S7" s="1481"/>
      <c r="T7" s="2"/>
      <c r="U7" s="2"/>
      <c r="V7" s="2"/>
      <c r="W7" s="2"/>
    </row>
    <row r="8" spans="1:23" ht="16.5" customHeight="1" thickBot="1">
      <c r="A8" s="1293" t="s">
        <v>209</v>
      </c>
      <c r="B8" s="1293"/>
      <c r="C8" s="1293"/>
      <c r="D8" s="1293"/>
      <c r="E8" s="1293"/>
      <c r="F8" s="1293"/>
      <c r="G8" s="1293"/>
      <c r="H8" s="1293"/>
      <c r="I8" s="1293"/>
      <c r="J8" s="1293"/>
      <c r="K8" s="1293"/>
      <c r="L8" s="1293"/>
      <c r="M8" s="1293"/>
      <c r="N8" s="1293"/>
      <c r="O8" s="1293"/>
      <c r="P8" s="1293"/>
      <c r="Q8" s="1293"/>
      <c r="R8" s="1293"/>
      <c r="S8" s="1293"/>
      <c r="T8" s="2"/>
      <c r="U8" s="2"/>
      <c r="V8" s="2"/>
      <c r="W8" s="2"/>
    </row>
    <row r="9" spans="1:29" ht="15" customHeight="1" thickBot="1">
      <c r="A9" s="1294" t="s">
        <v>25</v>
      </c>
      <c r="B9" s="1274" t="s">
        <v>17</v>
      </c>
      <c r="C9" s="1280" t="s">
        <v>28</v>
      </c>
      <c r="D9" s="1277" t="s">
        <v>29</v>
      </c>
      <c r="E9" s="1274" t="s">
        <v>1</v>
      </c>
      <c r="F9" s="1271" t="s">
        <v>30</v>
      </c>
      <c r="G9" s="1274" t="s">
        <v>31</v>
      </c>
      <c r="H9" s="1277" t="s">
        <v>32</v>
      </c>
      <c r="I9" s="1274" t="s">
        <v>18</v>
      </c>
      <c r="J9" s="1280" t="s">
        <v>33</v>
      </c>
      <c r="K9" s="1283" t="s">
        <v>7</v>
      </c>
      <c r="L9" s="1284"/>
      <c r="M9" s="1284"/>
      <c r="N9" s="1284"/>
      <c r="O9" s="1284"/>
      <c r="P9" s="1284"/>
      <c r="Q9" s="1284"/>
      <c r="R9" s="1284"/>
      <c r="S9" s="1284"/>
      <c r="T9" s="1284"/>
      <c r="U9" s="1284"/>
      <c r="V9" s="1284"/>
      <c r="W9" s="1284"/>
      <c r="X9" s="1284"/>
      <c r="Y9" s="1284"/>
      <c r="Z9" s="1284"/>
      <c r="AA9" s="1284"/>
      <c r="AB9" s="1284"/>
      <c r="AC9" s="1285"/>
    </row>
    <row r="10" spans="1:29" ht="11.25" customHeight="1" thickBot="1">
      <c r="A10" s="1295"/>
      <c r="B10" s="1275"/>
      <c r="C10" s="1281"/>
      <c r="D10" s="1278"/>
      <c r="E10" s="1275"/>
      <c r="F10" s="1272"/>
      <c r="G10" s="1275"/>
      <c r="H10" s="1278"/>
      <c r="I10" s="1275"/>
      <c r="J10" s="1281"/>
      <c r="K10" s="1286" t="s">
        <v>15</v>
      </c>
      <c r="L10" s="1286"/>
      <c r="M10" s="1287"/>
      <c r="N10" s="1288"/>
      <c r="O10" s="1288"/>
      <c r="P10" s="1289"/>
      <c r="Q10" s="1286" t="s">
        <v>16</v>
      </c>
      <c r="R10" s="1286"/>
      <c r="S10" s="1287"/>
      <c r="T10" s="1288"/>
      <c r="U10" s="1288"/>
      <c r="V10" s="1289"/>
      <c r="W10" s="1286" t="s">
        <v>24</v>
      </c>
      <c r="X10" s="1286"/>
      <c r="Y10" s="1287"/>
      <c r="Z10" s="1288"/>
      <c r="AA10" s="1288"/>
      <c r="AB10" s="1289"/>
      <c r="AC10" s="30"/>
    </row>
    <row r="11" spans="1:29" ht="12.75" customHeight="1">
      <c r="A11" s="1295"/>
      <c r="B11" s="1275"/>
      <c r="C11" s="1281"/>
      <c r="D11" s="1278"/>
      <c r="E11" s="1275"/>
      <c r="F11" s="1272"/>
      <c r="G11" s="1275"/>
      <c r="H11" s="1278"/>
      <c r="I11" s="1275"/>
      <c r="J11" s="1281"/>
      <c r="K11" s="1257" t="s">
        <v>2</v>
      </c>
      <c r="L11" s="1270"/>
      <c r="M11" s="1256" t="s">
        <v>11</v>
      </c>
      <c r="N11" s="1257"/>
      <c r="O11" s="1258" t="s">
        <v>3</v>
      </c>
      <c r="P11" s="1259"/>
      <c r="Q11" s="1257" t="s">
        <v>2</v>
      </c>
      <c r="R11" s="1270"/>
      <c r="S11" s="1256" t="s">
        <v>11</v>
      </c>
      <c r="T11" s="1257"/>
      <c r="U11" s="1258" t="s">
        <v>3</v>
      </c>
      <c r="V11" s="1259"/>
      <c r="W11" s="1257" t="s">
        <v>2</v>
      </c>
      <c r="X11" s="1270"/>
      <c r="Y11" s="1256" t="s">
        <v>11</v>
      </c>
      <c r="Z11" s="1257"/>
      <c r="AA11" s="1258" t="s">
        <v>3</v>
      </c>
      <c r="AB11" s="1259"/>
      <c r="AC11" s="1262" t="s">
        <v>3</v>
      </c>
    </row>
    <row r="12" spans="1:29" ht="12.75" customHeight="1" thickBot="1">
      <c r="A12" s="1295"/>
      <c r="B12" s="1275"/>
      <c r="C12" s="1281"/>
      <c r="D12" s="1278"/>
      <c r="E12" s="1275"/>
      <c r="F12" s="1272"/>
      <c r="G12" s="1275"/>
      <c r="H12" s="1278"/>
      <c r="I12" s="1275"/>
      <c r="J12" s="1281"/>
      <c r="K12" s="35">
        <v>20</v>
      </c>
      <c r="L12" s="36" t="s">
        <v>26</v>
      </c>
      <c r="M12" s="37">
        <v>17</v>
      </c>
      <c r="N12" s="38" t="s">
        <v>26</v>
      </c>
      <c r="O12" s="1260"/>
      <c r="P12" s="1261"/>
      <c r="Q12" s="35">
        <v>20</v>
      </c>
      <c r="R12" s="36" t="s">
        <v>26</v>
      </c>
      <c r="S12" s="249">
        <v>14</v>
      </c>
      <c r="T12" s="38" t="s">
        <v>26</v>
      </c>
      <c r="U12" s="1260"/>
      <c r="V12" s="1261"/>
      <c r="W12" s="35">
        <v>20</v>
      </c>
      <c r="X12" s="36" t="s">
        <v>26</v>
      </c>
      <c r="Y12" s="37">
        <v>19</v>
      </c>
      <c r="Z12" s="38" t="s">
        <v>26</v>
      </c>
      <c r="AA12" s="1260"/>
      <c r="AB12" s="1261"/>
      <c r="AC12" s="1263"/>
    </row>
    <row r="13" spans="1:29" ht="19.5" customHeight="1" thickBot="1">
      <c r="A13" s="1295"/>
      <c r="B13" s="1275"/>
      <c r="C13" s="1281"/>
      <c r="D13" s="1278"/>
      <c r="E13" s="1275"/>
      <c r="F13" s="1272"/>
      <c r="G13" s="1275"/>
      <c r="H13" s="1278"/>
      <c r="I13" s="1275"/>
      <c r="J13" s="1281"/>
      <c r="K13" s="981" t="s">
        <v>12</v>
      </c>
      <c r="L13" s="248" t="s">
        <v>13</v>
      </c>
      <c r="M13" s="982" t="s">
        <v>12</v>
      </c>
      <c r="N13" s="250" t="s">
        <v>13</v>
      </c>
      <c r="O13" s="246" t="s">
        <v>12</v>
      </c>
      <c r="P13" s="983" t="s">
        <v>13</v>
      </c>
      <c r="Q13" s="981" t="s">
        <v>12</v>
      </c>
      <c r="R13" s="248" t="s">
        <v>13</v>
      </c>
      <c r="S13" s="982" t="s">
        <v>12</v>
      </c>
      <c r="T13" s="250" t="s">
        <v>13</v>
      </c>
      <c r="U13" s="983" t="s">
        <v>12</v>
      </c>
      <c r="V13" s="247" t="s">
        <v>13</v>
      </c>
      <c r="W13" s="984" t="s">
        <v>12</v>
      </c>
      <c r="X13" s="248" t="s">
        <v>13</v>
      </c>
      <c r="Y13" s="982" t="s">
        <v>12</v>
      </c>
      <c r="Z13" s="250" t="s">
        <v>13</v>
      </c>
      <c r="AA13" s="985" t="s">
        <v>12</v>
      </c>
      <c r="AB13" s="983" t="s">
        <v>13</v>
      </c>
      <c r="AC13" s="986" t="s">
        <v>8</v>
      </c>
    </row>
    <row r="14" spans="1:29" ht="19.5" customHeight="1" thickBot="1">
      <c r="A14" s="987" t="s">
        <v>210</v>
      </c>
      <c r="B14" s="988"/>
      <c r="C14" s="17"/>
      <c r="D14" s="988"/>
      <c r="E14" s="988"/>
      <c r="F14" s="17"/>
      <c r="G14" s="988"/>
      <c r="H14" s="988"/>
      <c r="I14" s="988"/>
      <c r="J14" s="17"/>
      <c r="K14" s="17"/>
      <c r="L14" s="17"/>
      <c r="M14" s="17"/>
      <c r="N14" s="17"/>
      <c r="O14" s="54"/>
      <c r="P14" s="54"/>
      <c r="Q14" s="17"/>
      <c r="R14" s="17"/>
      <c r="S14" s="17"/>
      <c r="T14" s="17"/>
      <c r="U14" s="54"/>
      <c r="V14" s="54"/>
      <c r="W14" s="17"/>
      <c r="X14" s="17"/>
      <c r="Y14" s="17"/>
      <c r="Z14" s="17"/>
      <c r="AA14" s="54"/>
      <c r="AB14" s="54"/>
      <c r="AC14" s="989"/>
    </row>
    <row r="15" spans="1:29" ht="19.5" customHeight="1">
      <c r="A15" s="990" t="s">
        <v>130</v>
      </c>
      <c r="B15" s="991">
        <v>2</v>
      </c>
      <c r="C15" s="991">
        <f>B15*27</f>
        <v>54</v>
      </c>
      <c r="D15" s="992">
        <f>B15*22</f>
        <v>44</v>
      </c>
      <c r="E15" s="993">
        <f>D15*1</f>
        <v>44</v>
      </c>
      <c r="F15" s="39"/>
      <c r="G15" s="39"/>
      <c r="H15" s="39">
        <f>B15*2</f>
        <v>4</v>
      </c>
      <c r="I15" s="699">
        <f>C15-D15</f>
        <v>10</v>
      </c>
      <c r="J15" s="699"/>
      <c r="K15" s="701">
        <v>44</v>
      </c>
      <c r="L15" s="702"/>
      <c r="M15" s="173"/>
      <c r="N15" s="703"/>
      <c r="O15" s="1241">
        <f aca="true" t="shared" si="0" ref="O15:P18">SUM(K15,M15)</f>
        <v>44</v>
      </c>
      <c r="P15" s="1241">
        <f t="shared" si="0"/>
        <v>0</v>
      </c>
      <c r="Q15" s="701"/>
      <c r="R15" s="702"/>
      <c r="S15" s="173"/>
      <c r="T15" s="703"/>
      <c r="U15" s="1241">
        <f aca="true" t="shared" si="1" ref="U15:V18">SUM(Q15,S15)</f>
        <v>0</v>
      </c>
      <c r="V15" s="1242">
        <f t="shared" si="1"/>
        <v>0</v>
      </c>
      <c r="W15" s="701"/>
      <c r="X15" s="702"/>
      <c r="Y15" s="173"/>
      <c r="Z15" s="703"/>
      <c r="AA15" s="56">
        <f aca="true" t="shared" si="2" ref="AA15:AB18">SUM(W15,Y15)</f>
        <v>0</v>
      </c>
      <c r="AB15" s="994">
        <f t="shared" si="2"/>
        <v>0</v>
      </c>
      <c r="AC15" s="991">
        <f>SUM(O15,P15,U15,V15,AA15,AB15)</f>
        <v>44</v>
      </c>
    </row>
    <row r="16" spans="1:29" ht="19.5" customHeight="1">
      <c r="A16" s="990" t="s">
        <v>88</v>
      </c>
      <c r="B16" s="995">
        <v>1</v>
      </c>
      <c r="C16" s="991">
        <f>B16*27</f>
        <v>27</v>
      </c>
      <c r="D16" s="992">
        <f>B16*22</f>
        <v>22</v>
      </c>
      <c r="E16" s="996">
        <v>22</v>
      </c>
      <c r="F16" s="34"/>
      <c r="G16" s="29"/>
      <c r="H16" s="39">
        <f>B16*2</f>
        <v>2</v>
      </c>
      <c r="I16" s="699">
        <f>C16-D16</f>
        <v>5</v>
      </c>
      <c r="J16" s="705">
        <v>2</v>
      </c>
      <c r="K16" s="183"/>
      <c r="L16" s="180"/>
      <c r="M16" s="1023">
        <v>22</v>
      </c>
      <c r="N16" s="1024"/>
      <c r="O16" s="1243">
        <f>SUM(K16,M16)</f>
        <v>22</v>
      </c>
      <c r="P16" s="1243">
        <f t="shared" si="0"/>
        <v>0</v>
      </c>
      <c r="Q16" s="183"/>
      <c r="R16" s="180"/>
      <c r="S16" s="1023"/>
      <c r="T16" s="1024"/>
      <c r="U16" s="1243">
        <f>SUM(Q16,S16)</f>
        <v>0</v>
      </c>
      <c r="V16" s="1244">
        <f t="shared" si="1"/>
        <v>0</v>
      </c>
      <c r="W16" s="183"/>
      <c r="X16" s="180"/>
      <c r="Y16" s="1023"/>
      <c r="Z16" s="1024"/>
      <c r="AA16" s="59">
        <f t="shared" si="2"/>
        <v>0</v>
      </c>
      <c r="AB16" s="997">
        <f t="shared" si="2"/>
        <v>0</v>
      </c>
      <c r="AC16" s="998">
        <f>SUM(O16,P16,U16,V16,AA16,AB16)</f>
        <v>22</v>
      </c>
    </row>
    <row r="17" spans="1:29" ht="19.5" customHeight="1">
      <c r="A17" s="990" t="s">
        <v>211</v>
      </c>
      <c r="B17" s="999">
        <v>5</v>
      </c>
      <c r="C17" s="991">
        <f>B17*27</f>
        <v>135</v>
      </c>
      <c r="D17" s="992">
        <v>44</v>
      </c>
      <c r="E17" s="34"/>
      <c r="F17" s="996">
        <v>44</v>
      </c>
      <c r="G17" s="29"/>
      <c r="H17" s="39">
        <f>B17*2</f>
        <v>10</v>
      </c>
      <c r="I17" s="699">
        <f>C17-D17</f>
        <v>91</v>
      </c>
      <c r="J17" s="705">
        <v>3</v>
      </c>
      <c r="K17" s="183"/>
      <c r="L17" s="180"/>
      <c r="M17" s="1023"/>
      <c r="N17" s="1024"/>
      <c r="O17" s="1243">
        <f t="shared" si="0"/>
        <v>0</v>
      </c>
      <c r="P17" s="1243">
        <f t="shared" si="0"/>
        <v>0</v>
      </c>
      <c r="Q17" s="183"/>
      <c r="R17" s="180"/>
      <c r="S17" s="1023"/>
      <c r="T17" s="1024"/>
      <c r="U17" s="1243">
        <f t="shared" si="1"/>
        <v>0</v>
      </c>
      <c r="V17" s="1244">
        <f t="shared" si="1"/>
        <v>0</v>
      </c>
      <c r="W17" s="183"/>
      <c r="X17" s="180">
        <v>44</v>
      </c>
      <c r="Y17" s="1023"/>
      <c r="Z17" s="1024"/>
      <c r="AA17" s="59">
        <f t="shared" si="2"/>
        <v>0</v>
      </c>
      <c r="AB17" s="997">
        <f t="shared" si="2"/>
        <v>44</v>
      </c>
      <c r="AC17" s="998">
        <f>SUM(O17,P17,U17,V17,AA17,AB17)</f>
        <v>44</v>
      </c>
    </row>
    <row r="18" spans="1:29" ht="19.5" customHeight="1" thickBot="1">
      <c r="A18" s="990" t="s">
        <v>37</v>
      </c>
      <c r="B18" s="995">
        <v>2</v>
      </c>
      <c r="C18" s="991">
        <f>B18*27</f>
        <v>54</v>
      </c>
      <c r="D18" s="992">
        <f>B18*22</f>
        <v>44</v>
      </c>
      <c r="E18" s="996">
        <v>44</v>
      </c>
      <c r="F18" s="34"/>
      <c r="G18" s="29"/>
      <c r="H18" s="29">
        <v>4</v>
      </c>
      <c r="I18" s="699">
        <f>C18-D18</f>
        <v>10</v>
      </c>
      <c r="J18" s="705">
        <v>3</v>
      </c>
      <c r="K18" s="183">
        <v>20</v>
      </c>
      <c r="L18" s="180"/>
      <c r="M18" s="1023">
        <v>24</v>
      </c>
      <c r="N18" s="1024"/>
      <c r="O18" s="1243">
        <f t="shared" si="0"/>
        <v>44</v>
      </c>
      <c r="P18" s="1243">
        <f t="shared" si="0"/>
        <v>0</v>
      </c>
      <c r="Q18" s="183"/>
      <c r="R18" s="180"/>
      <c r="S18" s="1023"/>
      <c r="T18" s="1024"/>
      <c r="U18" s="1243">
        <f t="shared" si="1"/>
        <v>0</v>
      </c>
      <c r="V18" s="1244">
        <f t="shared" si="1"/>
        <v>0</v>
      </c>
      <c r="W18" s="183"/>
      <c r="X18" s="180"/>
      <c r="Y18" s="1023"/>
      <c r="Z18" s="1024"/>
      <c r="AA18" s="59">
        <f t="shared" si="2"/>
        <v>0</v>
      </c>
      <c r="AB18" s="997">
        <f t="shared" si="2"/>
        <v>0</v>
      </c>
      <c r="AC18" s="998">
        <f>SUM(O18,P18,U18,V18,AA18,AB18)</f>
        <v>44</v>
      </c>
    </row>
    <row r="19" spans="1:29" ht="15.75" customHeight="1" thickBot="1">
      <c r="A19" s="1000" t="s">
        <v>71</v>
      </c>
      <c r="B19" s="1001"/>
      <c r="C19" s="1001"/>
      <c r="D19" s="1002"/>
      <c r="E19" s="1002"/>
      <c r="F19" s="1002"/>
      <c r="G19" s="1002"/>
      <c r="H19" s="1002"/>
      <c r="I19" s="1245"/>
      <c r="J19" s="1245"/>
      <c r="K19" s="1246"/>
      <c r="L19" s="1246"/>
      <c r="M19" s="1246"/>
      <c r="N19" s="1246"/>
      <c r="O19" s="1245"/>
      <c r="P19" s="1245"/>
      <c r="Q19" s="1245"/>
      <c r="R19" s="1245"/>
      <c r="S19" s="1245"/>
      <c r="T19" s="1245"/>
      <c r="U19" s="1245"/>
      <c r="V19" s="1245"/>
      <c r="W19" s="1246"/>
      <c r="X19" s="1246"/>
      <c r="Y19" s="1246"/>
      <c r="Z19" s="1246"/>
      <c r="AA19" s="1003"/>
      <c r="AB19" s="1003"/>
      <c r="AC19" s="1004"/>
    </row>
    <row r="20" spans="1:31" s="21" customFormat="1" ht="13.5" customHeight="1">
      <c r="A20" s="1005" t="s">
        <v>212</v>
      </c>
      <c r="B20" s="1006">
        <v>15</v>
      </c>
      <c r="C20" s="1007">
        <f aca="true" t="shared" si="3" ref="C20:C27">B20*27</f>
        <v>405</v>
      </c>
      <c r="D20" s="1008">
        <f aca="true" t="shared" si="4" ref="D20:D27">B20*22</f>
        <v>330</v>
      </c>
      <c r="E20" s="1009">
        <f>D20*0.3</f>
        <v>99</v>
      </c>
      <c r="F20" s="1009">
        <f>D20-E20</f>
        <v>231</v>
      </c>
      <c r="G20" s="29"/>
      <c r="H20" s="29">
        <f aca="true" t="shared" si="5" ref="H20:H27">B20*2</f>
        <v>30</v>
      </c>
      <c r="I20" s="704">
        <f aca="true" t="shared" si="6" ref="I20:I27">C20-D20</f>
        <v>75</v>
      </c>
      <c r="J20" s="1247">
        <f aca="true" t="shared" si="7" ref="J20:J27">B20-1.5</f>
        <v>13.5</v>
      </c>
      <c r="K20" s="1060">
        <v>51</v>
      </c>
      <c r="L20" s="1061">
        <v>131</v>
      </c>
      <c r="M20" s="1061">
        <v>48</v>
      </c>
      <c r="N20" s="1248">
        <v>100</v>
      </c>
      <c r="O20" s="1010">
        <f aca="true" t="shared" si="8" ref="O20:P26">SUM(K20,M20)</f>
        <v>99</v>
      </c>
      <c r="P20" s="178">
        <f t="shared" si="8"/>
        <v>231</v>
      </c>
      <c r="Q20" s="183"/>
      <c r="R20" s="184"/>
      <c r="S20" s="177"/>
      <c r="T20" s="1025"/>
      <c r="U20" s="178">
        <f>SUM(Q20,S20)</f>
        <v>0</v>
      </c>
      <c r="V20" s="1011">
        <f>SUM(R20,T20)</f>
        <v>0</v>
      </c>
      <c r="W20" s="1060"/>
      <c r="X20" s="1012"/>
      <c r="Y20" s="1012"/>
      <c r="Z20" s="1013"/>
      <c r="AA20" s="1010">
        <f aca="true" t="shared" si="9" ref="AA20:AB27">SUM(W20,Y20)</f>
        <v>0</v>
      </c>
      <c r="AB20" s="179">
        <f t="shared" si="9"/>
        <v>0</v>
      </c>
      <c r="AC20" s="1014">
        <f aca="true" t="shared" si="10" ref="AC20:AC27">SUM(O20,P20,U20,V20,AA20,AB20)</f>
        <v>330</v>
      </c>
      <c r="AD20" s="88"/>
      <c r="AE20" s="88"/>
    </row>
    <row r="21" spans="1:31" s="21" customFormat="1" ht="13.5" customHeight="1">
      <c r="A21" s="1015" t="s">
        <v>57</v>
      </c>
      <c r="B21" s="1016"/>
      <c r="C21" s="1007"/>
      <c r="D21" s="1008">
        <v>44</v>
      </c>
      <c r="E21" s="1009">
        <v>44</v>
      </c>
      <c r="F21" s="1009"/>
      <c r="G21" s="29"/>
      <c r="H21" s="29"/>
      <c r="I21" s="704"/>
      <c r="J21" s="1247"/>
      <c r="K21" s="701"/>
      <c r="L21" s="173"/>
      <c r="M21" s="173">
        <v>44</v>
      </c>
      <c r="N21" s="703"/>
      <c r="O21" s="1010">
        <f t="shared" si="8"/>
        <v>44</v>
      </c>
      <c r="P21" s="178">
        <f t="shared" si="8"/>
        <v>0</v>
      </c>
      <c r="Q21" s="183"/>
      <c r="R21" s="184"/>
      <c r="S21" s="177"/>
      <c r="T21" s="1025"/>
      <c r="U21" s="178"/>
      <c r="V21" s="1011"/>
      <c r="W21" s="701"/>
      <c r="X21" s="1017"/>
      <c r="Y21" s="1017"/>
      <c r="Z21" s="1018"/>
      <c r="AA21" s="1010"/>
      <c r="AB21" s="179"/>
      <c r="AC21" s="1014">
        <f t="shared" si="10"/>
        <v>44</v>
      </c>
      <c r="AD21" s="88"/>
      <c r="AE21" s="88"/>
    </row>
    <row r="22" spans="1:31" s="21" customFormat="1" ht="13.5" customHeight="1">
      <c r="A22" s="1015" t="s">
        <v>213</v>
      </c>
      <c r="B22" s="1016"/>
      <c r="C22" s="1007"/>
      <c r="D22" s="1008">
        <v>22</v>
      </c>
      <c r="E22" s="1009">
        <v>22</v>
      </c>
      <c r="F22" s="1009"/>
      <c r="G22" s="29"/>
      <c r="H22" s="29"/>
      <c r="I22" s="704"/>
      <c r="J22" s="1247"/>
      <c r="K22" s="701">
        <v>22</v>
      </c>
      <c r="L22" s="173"/>
      <c r="M22" s="173"/>
      <c r="N22" s="703"/>
      <c r="O22" s="1010">
        <f t="shared" si="8"/>
        <v>22</v>
      </c>
      <c r="P22" s="178">
        <f t="shared" si="8"/>
        <v>0</v>
      </c>
      <c r="Q22" s="183"/>
      <c r="R22" s="184"/>
      <c r="S22" s="177"/>
      <c r="T22" s="1025"/>
      <c r="U22" s="178"/>
      <c r="V22" s="1011"/>
      <c r="W22" s="701"/>
      <c r="X22" s="1017"/>
      <c r="Y22" s="1017"/>
      <c r="Z22" s="1018"/>
      <c r="AA22" s="1010"/>
      <c r="AB22" s="179"/>
      <c r="AC22" s="1014">
        <f t="shared" si="10"/>
        <v>22</v>
      </c>
      <c r="AD22" s="88"/>
      <c r="AE22" s="88"/>
    </row>
    <row r="23" spans="1:31" s="21" customFormat="1" ht="25.5" customHeight="1">
      <c r="A23" s="1019" t="s">
        <v>214</v>
      </c>
      <c r="B23" s="1020">
        <v>15</v>
      </c>
      <c r="C23" s="1007">
        <f t="shared" si="3"/>
        <v>405</v>
      </c>
      <c r="D23" s="1008">
        <f t="shared" si="4"/>
        <v>330</v>
      </c>
      <c r="E23" s="1009">
        <f>D23*0.3</f>
        <v>99</v>
      </c>
      <c r="F23" s="1009">
        <f>D23-E23</f>
        <v>231</v>
      </c>
      <c r="G23" s="29"/>
      <c r="H23" s="29"/>
      <c r="I23" s="704"/>
      <c r="J23" s="1247"/>
      <c r="K23" s="701"/>
      <c r="L23" s="173"/>
      <c r="M23" s="173"/>
      <c r="N23" s="703"/>
      <c r="O23" s="1010">
        <f t="shared" si="8"/>
        <v>0</v>
      </c>
      <c r="P23" s="178">
        <f t="shared" si="8"/>
        <v>0</v>
      </c>
      <c r="Q23" s="183">
        <v>99</v>
      </c>
      <c r="R23" s="180">
        <v>181</v>
      </c>
      <c r="S23" s="177"/>
      <c r="T23" s="1025">
        <v>50</v>
      </c>
      <c r="U23" s="178">
        <f>SUM(Q23,S23)</f>
        <v>99</v>
      </c>
      <c r="V23" s="1011">
        <f>SUM(R23,T23)</f>
        <v>231</v>
      </c>
      <c r="W23" s="701"/>
      <c r="X23" s="1017"/>
      <c r="Y23" s="1017"/>
      <c r="Z23" s="1018"/>
      <c r="AA23" s="1010">
        <f t="shared" si="9"/>
        <v>0</v>
      </c>
      <c r="AB23" s="179">
        <f t="shared" si="9"/>
        <v>0</v>
      </c>
      <c r="AC23" s="1014">
        <f t="shared" si="10"/>
        <v>330</v>
      </c>
      <c r="AD23" s="88"/>
      <c r="AE23" s="88"/>
    </row>
    <row r="24" spans="1:31" s="21" customFormat="1" ht="15.75" customHeight="1">
      <c r="A24" s="1021" t="s">
        <v>215</v>
      </c>
      <c r="B24" s="1022">
        <v>15</v>
      </c>
      <c r="C24" s="1007">
        <f t="shared" si="3"/>
        <v>405</v>
      </c>
      <c r="D24" s="1008">
        <f t="shared" si="4"/>
        <v>330</v>
      </c>
      <c r="E24" s="1009">
        <f>D24*0.3</f>
        <v>99</v>
      </c>
      <c r="F24" s="1009">
        <f>D24-E24</f>
        <v>231</v>
      </c>
      <c r="G24" s="29"/>
      <c r="H24" s="29">
        <f t="shared" si="5"/>
        <v>30</v>
      </c>
      <c r="I24" s="704">
        <f t="shared" si="6"/>
        <v>75</v>
      </c>
      <c r="J24" s="1247">
        <f t="shared" si="7"/>
        <v>13.5</v>
      </c>
      <c r="K24" s="183"/>
      <c r="L24" s="1023"/>
      <c r="M24" s="1023"/>
      <c r="N24" s="1024"/>
      <c r="O24" s="1010">
        <f>SUM(K24,M24)</f>
        <v>0</v>
      </c>
      <c r="P24" s="178">
        <f>SUM(L24,N24)</f>
        <v>0</v>
      </c>
      <c r="Q24" s="183"/>
      <c r="R24" s="180"/>
      <c r="S24" s="1023">
        <v>38</v>
      </c>
      <c r="T24" s="1024">
        <v>94</v>
      </c>
      <c r="U24" s="178">
        <f>SUM(Q24,S24)</f>
        <v>38</v>
      </c>
      <c r="V24" s="1011">
        <f>SUM(R24,T24)</f>
        <v>94</v>
      </c>
      <c r="W24" s="183">
        <v>61</v>
      </c>
      <c r="X24" s="1023">
        <v>137</v>
      </c>
      <c r="Y24" s="177"/>
      <c r="Z24" s="1025"/>
      <c r="AA24" s="1010">
        <f t="shared" si="9"/>
        <v>61</v>
      </c>
      <c r="AB24" s="179">
        <f t="shared" si="9"/>
        <v>137</v>
      </c>
      <c r="AC24" s="1014">
        <f t="shared" si="10"/>
        <v>330</v>
      </c>
      <c r="AD24" s="88"/>
      <c r="AE24" s="88"/>
    </row>
    <row r="25" spans="1:31" s="21" customFormat="1" ht="15.75" customHeight="1">
      <c r="A25" s="1026" t="s">
        <v>216</v>
      </c>
      <c r="B25" s="1020">
        <v>20</v>
      </c>
      <c r="C25" s="1007">
        <f t="shared" si="3"/>
        <v>540</v>
      </c>
      <c r="D25" s="1008">
        <f t="shared" si="4"/>
        <v>440</v>
      </c>
      <c r="E25" s="1009">
        <f>D25*0.3</f>
        <v>132</v>
      </c>
      <c r="F25" s="1009">
        <f>D25-E25</f>
        <v>308</v>
      </c>
      <c r="G25" s="68"/>
      <c r="H25" s="29">
        <f t="shared" si="5"/>
        <v>40</v>
      </c>
      <c r="I25" s="704">
        <f t="shared" si="6"/>
        <v>100</v>
      </c>
      <c r="J25" s="1247">
        <f t="shared" si="7"/>
        <v>18.5</v>
      </c>
      <c r="K25" s="1249"/>
      <c r="L25" s="1023"/>
      <c r="M25" s="1023"/>
      <c r="N25" s="1024"/>
      <c r="O25" s="1010">
        <f>SUM(K25,M25)</f>
        <v>0</v>
      </c>
      <c r="P25" s="174"/>
      <c r="Q25" s="193"/>
      <c r="R25" s="194"/>
      <c r="S25" s="195"/>
      <c r="T25" s="196"/>
      <c r="U25" s="174"/>
      <c r="V25" s="1027"/>
      <c r="W25" s="197">
        <v>132</v>
      </c>
      <c r="X25" s="191">
        <v>308</v>
      </c>
      <c r="Y25" s="191"/>
      <c r="Z25" s="192"/>
      <c r="AA25" s="1010">
        <f t="shared" si="9"/>
        <v>132</v>
      </c>
      <c r="AB25" s="179">
        <f t="shared" si="9"/>
        <v>308</v>
      </c>
      <c r="AC25" s="1014">
        <f t="shared" si="10"/>
        <v>440</v>
      </c>
      <c r="AD25" s="88"/>
      <c r="AE25" s="88"/>
    </row>
    <row r="26" spans="1:31" s="21" customFormat="1" ht="17.25" customHeight="1">
      <c r="A26" s="1026" t="s">
        <v>217</v>
      </c>
      <c r="B26" s="1020">
        <v>15</v>
      </c>
      <c r="C26" s="1007">
        <f t="shared" si="3"/>
        <v>405</v>
      </c>
      <c r="D26" s="1008">
        <f t="shared" si="4"/>
        <v>330</v>
      </c>
      <c r="E26" s="1009">
        <f>D26*0.3</f>
        <v>99</v>
      </c>
      <c r="F26" s="1009">
        <f>D26-E26</f>
        <v>231</v>
      </c>
      <c r="G26" s="29"/>
      <c r="H26" s="29">
        <f t="shared" si="5"/>
        <v>30</v>
      </c>
      <c r="I26" s="704">
        <f t="shared" si="6"/>
        <v>75</v>
      </c>
      <c r="J26" s="1247">
        <f t="shared" si="7"/>
        <v>13.5</v>
      </c>
      <c r="K26" s="183"/>
      <c r="L26" s="1023"/>
      <c r="M26" s="1023"/>
      <c r="N26" s="1024"/>
      <c r="O26" s="1010">
        <f t="shared" si="8"/>
        <v>0</v>
      </c>
      <c r="P26" s="178">
        <f t="shared" si="8"/>
        <v>0</v>
      </c>
      <c r="Q26" s="183"/>
      <c r="R26" s="180"/>
      <c r="S26" s="1023"/>
      <c r="T26" s="1024"/>
      <c r="U26" s="178">
        <f>SUM(Q26,S26)</f>
        <v>0</v>
      </c>
      <c r="V26" s="1011">
        <f>SUM(R26,T26)</f>
        <v>0</v>
      </c>
      <c r="W26" s="183"/>
      <c r="X26" s="1023"/>
      <c r="Y26" s="1023">
        <v>99</v>
      </c>
      <c r="Z26" s="1024">
        <v>231</v>
      </c>
      <c r="AA26" s="1010">
        <f t="shared" si="9"/>
        <v>99</v>
      </c>
      <c r="AB26" s="179">
        <f t="shared" si="9"/>
        <v>231</v>
      </c>
      <c r="AC26" s="1014">
        <f t="shared" si="10"/>
        <v>330</v>
      </c>
      <c r="AD26" s="88"/>
      <c r="AE26" s="88"/>
    </row>
    <row r="27" spans="1:31" s="21" customFormat="1" ht="16.5" customHeight="1" thickBot="1">
      <c r="A27" s="90" t="s">
        <v>218</v>
      </c>
      <c r="B27" s="1028">
        <v>10</v>
      </c>
      <c r="C27" s="1007">
        <f t="shared" si="3"/>
        <v>270</v>
      </c>
      <c r="D27" s="1008">
        <f t="shared" si="4"/>
        <v>220</v>
      </c>
      <c r="E27" s="1029" t="s">
        <v>27</v>
      </c>
      <c r="F27" s="1030"/>
      <c r="G27" s="1031">
        <v>220</v>
      </c>
      <c r="H27" s="29">
        <f t="shared" si="5"/>
        <v>20</v>
      </c>
      <c r="I27" s="704">
        <f t="shared" si="6"/>
        <v>50</v>
      </c>
      <c r="J27" s="1247">
        <f t="shared" si="7"/>
        <v>8.5</v>
      </c>
      <c r="K27" s="1032"/>
      <c r="L27" s="1033"/>
      <c r="M27" s="1033"/>
      <c r="N27" s="1034"/>
      <c r="O27" s="1035">
        <f>SUM(K27,M27)</f>
        <v>0</v>
      </c>
      <c r="P27" s="1036">
        <f>SUM(L27,N27)</f>
        <v>0</v>
      </c>
      <c r="Q27" s="181"/>
      <c r="R27" s="1037"/>
      <c r="S27" s="1037"/>
      <c r="T27" s="1038"/>
      <c r="U27" s="1036">
        <f>SUM(Q27,S27)</f>
        <v>0</v>
      </c>
      <c r="V27" s="1039">
        <f>SUM(R27,T27)</f>
        <v>0</v>
      </c>
      <c r="W27" s="1040"/>
      <c r="X27" s="1041"/>
      <c r="Y27" s="1041"/>
      <c r="Z27" s="1250">
        <v>220</v>
      </c>
      <c r="AA27" s="1010">
        <f t="shared" si="9"/>
        <v>0</v>
      </c>
      <c r="AB27" s="179">
        <f t="shared" si="9"/>
        <v>220</v>
      </c>
      <c r="AC27" s="1014">
        <f t="shared" si="10"/>
        <v>220</v>
      </c>
      <c r="AD27" s="88"/>
      <c r="AE27" s="88"/>
    </row>
    <row r="28" spans="1:35" s="24" customFormat="1" ht="16.5" customHeight="1" thickBot="1">
      <c r="A28" s="1042" t="s">
        <v>22</v>
      </c>
      <c r="B28" s="1043">
        <f>SUM(B20:B27,B15:B18)</f>
        <v>100</v>
      </c>
      <c r="C28" s="1043">
        <f>SUM(C15:C18,C20:C27)</f>
        <v>2700</v>
      </c>
      <c r="D28" s="1043">
        <f>SUM(D15:D18,D20:D27)</f>
        <v>2200</v>
      </c>
      <c r="E28" s="1044">
        <f>SUM(E15:E18,E20:E26)</f>
        <v>704</v>
      </c>
      <c r="F28" s="1044">
        <f>SUM(F17,F20:F27)</f>
        <v>1276</v>
      </c>
      <c r="G28" s="1045">
        <v>220</v>
      </c>
      <c r="H28" s="1046">
        <f>SUM(H15:H27)</f>
        <v>170</v>
      </c>
      <c r="I28" s="1251">
        <f>SUM(I15:I27)</f>
        <v>491</v>
      </c>
      <c r="J28" s="1251">
        <f>SUM(J15:J27)</f>
        <v>75.5</v>
      </c>
      <c r="K28" s="1251">
        <f>SUM(K15:K27)</f>
        <v>137</v>
      </c>
      <c r="L28" s="1252">
        <f aca="true" t="shared" si="11" ref="L28:AC28">SUM(L15:L27)</f>
        <v>131</v>
      </c>
      <c r="M28" s="1252">
        <f t="shared" si="11"/>
        <v>138</v>
      </c>
      <c r="N28" s="1252">
        <f t="shared" si="11"/>
        <v>100</v>
      </c>
      <c r="O28" s="1251">
        <f t="shared" si="11"/>
        <v>275</v>
      </c>
      <c r="P28" s="1251">
        <f t="shared" si="11"/>
        <v>231</v>
      </c>
      <c r="Q28" s="1251">
        <f t="shared" si="11"/>
        <v>99</v>
      </c>
      <c r="R28" s="1251">
        <f t="shared" si="11"/>
        <v>181</v>
      </c>
      <c r="S28" s="1251">
        <f t="shared" si="11"/>
        <v>38</v>
      </c>
      <c r="T28" s="1251">
        <f t="shared" si="11"/>
        <v>144</v>
      </c>
      <c r="U28" s="1251">
        <f t="shared" si="11"/>
        <v>137</v>
      </c>
      <c r="V28" s="1251">
        <f t="shared" si="11"/>
        <v>325</v>
      </c>
      <c r="W28" s="1252">
        <f t="shared" si="11"/>
        <v>193</v>
      </c>
      <c r="X28" s="1252">
        <f t="shared" si="11"/>
        <v>489</v>
      </c>
      <c r="Y28" s="1252">
        <f t="shared" si="11"/>
        <v>99</v>
      </c>
      <c r="Z28" s="1252">
        <f t="shared" si="11"/>
        <v>451</v>
      </c>
      <c r="AA28" s="1046">
        <f t="shared" si="11"/>
        <v>292</v>
      </c>
      <c r="AB28" s="1046">
        <f t="shared" si="11"/>
        <v>940</v>
      </c>
      <c r="AC28" s="1046">
        <f t="shared" si="11"/>
        <v>2200</v>
      </c>
      <c r="AD28" s="21"/>
      <c r="AE28" s="21"/>
      <c r="AF28" s="23"/>
      <c r="AG28" s="23"/>
      <c r="AH28" s="23"/>
      <c r="AI28" s="23"/>
    </row>
    <row r="29" spans="1:251" s="25" customFormat="1" ht="13.5" customHeight="1" thickBot="1">
      <c r="A29" s="1047" t="s">
        <v>219</v>
      </c>
      <c r="B29" s="1048"/>
      <c r="C29" s="1049"/>
      <c r="D29" s="1050"/>
      <c r="E29" s="1050"/>
      <c r="F29" s="1050"/>
      <c r="G29" s="1050"/>
      <c r="H29" s="1050"/>
      <c r="I29" s="1050"/>
      <c r="J29" s="1050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1049"/>
      <c r="W29" s="1051"/>
      <c r="X29" s="1051"/>
      <c r="Y29" s="1051"/>
      <c r="Z29" s="1051"/>
      <c r="AA29" s="42"/>
      <c r="AB29" s="1049"/>
      <c r="AC29" s="1052"/>
      <c r="AD29" s="21"/>
      <c r="AE29" s="21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</row>
    <row r="30" spans="1:104" s="696" customFormat="1" ht="27.75" customHeight="1">
      <c r="A30" s="1005" t="s">
        <v>220</v>
      </c>
      <c r="B30" s="1053">
        <v>10</v>
      </c>
      <c r="C30" s="1054">
        <f>B30*27</f>
        <v>270</v>
      </c>
      <c r="D30" s="1055">
        <f>B30*22</f>
        <v>220</v>
      </c>
      <c r="E30" s="1056">
        <f>D30*0.3</f>
        <v>66</v>
      </c>
      <c r="F30" s="1056">
        <f>D30-E30</f>
        <v>154</v>
      </c>
      <c r="G30" s="699"/>
      <c r="H30" s="704">
        <f>B30*2</f>
        <v>20</v>
      </c>
      <c r="I30" s="704">
        <f>C30-D30</f>
        <v>50</v>
      </c>
      <c r="J30" s="705">
        <f>B30-1.5</f>
        <v>8.5</v>
      </c>
      <c r="K30" s="1057"/>
      <c r="L30" s="1058"/>
      <c r="M30" s="1017"/>
      <c r="N30" s="1059"/>
      <c r="O30" s="178">
        <f>SUM(K30,M30)</f>
        <v>0</v>
      </c>
      <c r="P30" s="178">
        <f>SUM(L30,N30)</f>
        <v>0</v>
      </c>
      <c r="Q30" s="1057"/>
      <c r="R30" s="1058"/>
      <c r="S30" s="1017"/>
      <c r="T30" s="1059"/>
      <c r="U30" s="178">
        <f>SUM(Q30,S30)</f>
        <v>0</v>
      </c>
      <c r="V30" s="1011">
        <f>SUM(R30,T30)</f>
        <v>0</v>
      </c>
      <c r="W30" s="1060"/>
      <c r="X30" s="1061"/>
      <c r="Y30" s="1061">
        <v>66</v>
      </c>
      <c r="Z30" s="1248">
        <v>154</v>
      </c>
      <c r="AA30" s="1062">
        <f>SUM(W30,Y30)</f>
        <v>66</v>
      </c>
      <c r="AB30" s="179">
        <f>SUM(X30,Z30)</f>
        <v>154</v>
      </c>
      <c r="AC30" s="1063">
        <f>SUM(O30,P30,U30,V30,AA30,AB30)</f>
        <v>220</v>
      </c>
      <c r="AD30" s="88"/>
      <c r="AE30" s="689"/>
      <c r="AF30" s="695"/>
      <c r="AG30" s="695"/>
      <c r="AH30" s="695"/>
      <c r="AI30" s="695"/>
      <c r="AJ30" s="695"/>
      <c r="AK30" s="695"/>
      <c r="AL30" s="695"/>
      <c r="AM30" s="695"/>
      <c r="AN30" s="695"/>
      <c r="AO30" s="695"/>
      <c r="AP30" s="695"/>
      <c r="AQ30" s="695"/>
      <c r="AR30" s="695"/>
      <c r="AS30" s="695"/>
      <c r="AT30" s="695"/>
      <c r="AU30" s="695"/>
      <c r="AV30" s="695"/>
      <c r="AW30" s="695"/>
      <c r="AX30" s="695"/>
      <c r="AY30" s="695"/>
      <c r="AZ30" s="695"/>
      <c r="BA30" s="695"/>
      <c r="BB30" s="695"/>
      <c r="BC30" s="695"/>
      <c r="BD30" s="695"/>
      <c r="BE30" s="695"/>
      <c r="BF30" s="695"/>
      <c r="BG30" s="695"/>
      <c r="BH30" s="695"/>
      <c r="BI30" s="695"/>
      <c r="BJ30" s="695"/>
      <c r="BK30" s="695"/>
      <c r="BL30" s="695"/>
      <c r="BM30" s="695"/>
      <c r="BN30" s="695"/>
      <c r="BO30" s="695"/>
      <c r="BP30" s="695"/>
      <c r="BQ30" s="695"/>
      <c r="BR30" s="695"/>
      <c r="BS30" s="695"/>
      <c r="BT30" s="695"/>
      <c r="BU30" s="695"/>
      <c r="BV30" s="695"/>
      <c r="BW30" s="695"/>
      <c r="BX30" s="695"/>
      <c r="BY30" s="695"/>
      <c r="BZ30" s="695"/>
      <c r="CA30" s="695"/>
      <c r="CB30" s="695"/>
      <c r="CC30" s="695"/>
      <c r="CD30" s="695"/>
      <c r="CE30" s="695"/>
      <c r="CF30" s="695"/>
      <c r="CG30" s="695"/>
      <c r="CH30" s="695"/>
      <c r="CI30" s="695"/>
      <c r="CJ30" s="695"/>
      <c r="CK30" s="695"/>
      <c r="CL30" s="695"/>
      <c r="CM30" s="695"/>
      <c r="CN30" s="695"/>
      <c r="CO30" s="695"/>
      <c r="CP30" s="695"/>
      <c r="CQ30" s="695"/>
      <c r="CR30" s="695"/>
      <c r="CS30" s="695"/>
      <c r="CT30" s="695"/>
      <c r="CU30" s="695"/>
      <c r="CV30" s="695"/>
      <c r="CW30" s="695"/>
      <c r="CX30" s="695"/>
      <c r="CY30" s="695"/>
      <c r="CZ30" s="695"/>
    </row>
    <row r="31" spans="1:104" s="696" customFormat="1" ht="24" customHeight="1" thickBot="1">
      <c r="A31" s="1005" t="s">
        <v>221</v>
      </c>
      <c r="B31" s="1064">
        <v>10</v>
      </c>
      <c r="C31" s="1054">
        <f>B31*27</f>
        <v>270</v>
      </c>
      <c r="D31" s="1055">
        <f>B31*22</f>
        <v>220</v>
      </c>
      <c r="E31" s="1056">
        <f>D31*0.3</f>
        <v>66</v>
      </c>
      <c r="F31" s="1056">
        <f>D31-E31</f>
        <v>154</v>
      </c>
      <c r="G31" s="1065"/>
      <c r="H31" s="704">
        <f>B31*2</f>
        <v>20</v>
      </c>
      <c r="I31" s="704">
        <f>C31-D31</f>
        <v>50</v>
      </c>
      <c r="J31" s="705">
        <f>B31-1.5</f>
        <v>8.5</v>
      </c>
      <c r="K31" s="181"/>
      <c r="L31" s="1253"/>
      <c r="M31" s="1254"/>
      <c r="N31" s="1255"/>
      <c r="O31" s="178">
        <f>SUM(K31,M31)</f>
        <v>0</v>
      </c>
      <c r="P31" s="178">
        <f>SUM(L31,N31)</f>
        <v>0</v>
      </c>
      <c r="Q31" s="181"/>
      <c r="R31" s="182"/>
      <c r="S31" s="1254"/>
      <c r="T31" s="1255"/>
      <c r="U31" s="178">
        <f>SUM(Q31,S31)</f>
        <v>0</v>
      </c>
      <c r="V31" s="1011">
        <f>SUM(R31,T31)</f>
        <v>0</v>
      </c>
      <c r="W31" s="183"/>
      <c r="X31" s="1023"/>
      <c r="Y31" s="1023"/>
      <c r="Z31" s="1024"/>
      <c r="AA31" s="178">
        <f>SUM(W31,Y31)</f>
        <v>0</v>
      </c>
      <c r="AB31" s="179">
        <f>SUM(X31,Z31)</f>
        <v>0</v>
      </c>
      <c r="AC31" s="1063">
        <f>SUM(O31,P31,U31,V31,AA31,AB31)</f>
        <v>0</v>
      </c>
      <c r="AD31" s="88"/>
      <c r="AE31" s="689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5"/>
      <c r="AR31" s="695"/>
      <c r="AS31" s="695"/>
      <c r="AT31" s="695"/>
      <c r="AU31" s="695"/>
      <c r="AV31" s="695"/>
      <c r="AW31" s="695"/>
      <c r="AX31" s="695"/>
      <c r="AY31" s="695"/>
      <c r="AZ31" s="695"/>
      <c r="BA31" s="695"/>
      <c r="BB31" s="695"/>
      <c r="BC31" s="695"/>
      <c r="BD31" s="695"/>
      <c r="BE31" s="695"/>
      <c r="BF31" s="695"/>
      <c r="BG31" s="695"/>
      <c r="BH31" s="695"/>
      <c r="BI31" s="695"/>
      <c r="BJ31" s="695"/>
      <c r="BK31" s="695"/>
      <c r="BL31" s="695"/>
      <c r="BM31" s="695"/>
      <c r="BN31" s="695"/>
      <c r="BO31" s="695"/>
      <c r="BP31" s="695"/>
      <c r="BQ31" s="695"/>
      <c r="BR31" s="695"/>
      <c r="BS31" s="695"/>
      <c r="BT31" s="695"/>
      <c r="BU31" s="695"/>
      <c r="BV31" s="695"/>
      <c r="BW31" s="695"/>
      <c r="BX31" s="695"/>
      <c r="BY31" s="695"/>
      <c r="BZ31" s="695"/>
      <c r="CA31" s="695"/>
      <c r="CB31" s="695"/>
      <c r="CC31" s="695"/>
      <c r="CD31" s="695"/>
      <c r="CE31" s="695"/>
      <c r="CF31" s="695"/>
      <c r="CG31" s="695"/>
      <c r="CH31" s="695"/>
      <c r="CI31" s="695"/>
      <c r="CJ31" s="695"/>
      <c r="CK31" s="695"/>
      <c r="CL31" s="695"/>
      <c r="CM31" s="695"/>
      <c r="CN31" s="695"/>
      <c r="CO31" s="695"/>
      <c r="CP31" s="695"/>
      <c r="CQ31" s="695"/>
      <c r="CR31" s="695"/>
      <c r="CS31" s="695"/>
      <c r="CT31" s="695"/>
      <c r="CU31" s="695"/>
      <c r="CV31" s="695"/>
      <c r="CW31" s="695"/>
      <c r="CX31" s="695"/>
      <c r="CY31" s="695"/>
      <c r="CZ31" s="695"/>
    </row>
    <row r="32" spans="1:30" s="26" customFormat="1" ht="16.5" customHeight="1" thickBot="1">
      <c r="A32" s="1042" t="s">
        <v>23</v>
      </c>
      <c r="B32" s="1043">
        <f>SUM(B30,B28)</f>
        <v>110</v>
      </c>
      <c r="C32" s="1043">
        <f>SUM(C30,C28)</f>
        <v>2970</v>
      </c>
      <c r="D32" s="1043">
        <f aca="true" t="shared" si="12" ref="D32:AB32">SUM(D30,D28)</f>
        <v>2420</v>
      </c>
      <c r="E32" s="1043">
        <f t="shared" si="12"/>
        <v>770</v>
      </c>
      <c r="F32" s="1043">
        <f t="shared" si="12"/>
        <v>1430</v>
      </c>
      <c r="G32" s="1043">
        <f t="shared" si="12"/>
        <v>220</v>
      </c>
      <c r="H32" s="1043">
        <f t="shared" si="12"/>
        <v>190</v>
      </c>
      <c r="I32" s="1043">
        <f t="shared" si="12"/>
        <v>541</v>
      </c>
      <c r="J32" s="1043">
        <f t="shared" si="12"/>
        <v>84</v>
      </c>
      <c r="K32" s="1043">
        <f t="shared" si="12"/>
        <v>137</v>
      </c>
      <c r="L32" s="1043">
        <f t="shared" si="12"/>
        <v>131</v>
      </c>
      <c r="M32" s="1043">
        <f t="shared" si="12"/>
        <v>138</v>
      </c>
      <c r="N32" s="1043">
        <f t="shared" si="12"/>
        <v>100</v>
      </c>
      <c r="O32" s="1043">
        <f t="shared" si="12"/>
        <v>275</v>
      </c>
      <c r="P32" s="1043">
        <f t="shared" si="12"/>
        <v>231</v>
      </c>
      <c r="Q32" s="1043">
        <f t="shared" si="12"/>
        <v>99</v>
      </c>
      <c r="R32" s="1043">
        <f t="shared" si="12"/>
        <v>181</v>
      </c>
      <c r="S32" s="1043">
        <f t="shared" si="12"/>
        <v>38</v>
      </c>
      <c r="T32" s="1043">
        <f t="shared" si="12"/>
        <v>144</v>
      </c>
      <c r="U32" s="1043">
        <f t="shared" si="12"/>
        <v>137</v>
      </c>
      <c r="V32" s="1043">
        <f t="shared" si="12"/>
        <v>325</v>
      </c>
      <c r="W32" s="1043">
        <f t="shared" si="12"/>
        <v>193</v>
      </c>
      <c r="X32" s="1043">
        <f t="shared" si="12"/>
        <v>489</v>
      </c>
      <c r="Y32" s="1043">
        <f t="shared" si="12"/>
        <v>165</v>
      </c>
      <c r="Z32" s="1043">
        <f t="shared" si="12"/>
        <v>605</v>
      </c>
      <c r="AA32" s="1043">
        <f t="shared" si="12"/>
        <v>358</v>
      </c>
      <c r="AB32" s="1043">
        <f t="shared" si="12"/>
        <v>1094</v>
      </c>
      <c r="AC32" s="1043">
        <f>SUM(AC28,AC30)</f>
        <v>2420</v>
      </c>
      <c r="AD32" s="21"/>
    </row>
    <row r="33" spans="1:30" s="26" customFormat="1" ht="16.5" customHeight="1" thickBot="1">
      <c r="A33" s="43" t="s">
        <v>14</v>
      </c>
      <c r="B33" s="40"/>
      <c r="C33" s="691">
        <f>SUM(C28,C30)</f>
        <v>2970</v>
      </c>
      <c r="D33" s="691">
        <f aca="true" t="shared" si="13" ref="D33:AC33">SUM(D28,D32)</f>
        <v>4620</v>
      </c>
      <c r="E33" s="692">
        <f t="shared" si="13"/>
        <v>1474</v>
      </c>
      <c r="F33" s="691">
        <f t="shared" si="13"/>
        <v>2706</v>
      </c>
      <c r="G33" s="41">
        <f t="shared" si="13"/>
        <v>440</v>
      </c>
      <c r="H33" s="41">
        <f t="shared" si="13"/>
        <v>360</v>
      </c>
      <c r="I33" s="41">
        <f t="shared" si="13"/>
        <v>1032</v>
      </c>
      <c r="J33" s="692">
        <f t="shared" si="13"/>
        <v>159.5</v>
      </c>
      <c r="K33" s="41">
        <f t="shared" si="13"/>
        <v>274</v>
      </c>
      <c r="L33" s="41">
        <f t="shared" si="13"/>
        <v>262</v>
      </c>
      <c r="M33" s="41">
        <f t="shared" si="13"/>
        <v>276</v>
      </c>
      <c r="N33" s="41">
        <f t="shared" si="13"/>
        <v>200</v>
      </c>
      <c r="O33" s="41">
        <f t="shared" si="13"/>
        <v>550</v>
      </c>
      <c r="P33" s="41">
        <f t="shared" si="13"/>
        <v>462</v>
      </c>
      <c r="Q33" s="41">
        <f t="shared" si="13"/>
        <v>198</v>
      </c>
      <c r="R33" s="41">
        <f t="shared" si="13"/>
        <v>362</v>
      </c>
      <c r="S33" s="41">
        <f t="shared" si="13"/>
        <v>76</v>
      </c>
      <c r="T33" s="41">
        <f t="shared" si="13"/>
        <v>288</v>
      </c>
      <c r="U33" s="41">
        <f t="shared" si="13"/>
        <v>274</v>
      </c>
      <c r="V33" s="41">
        <f t="shared" si="13"/>
        <v>650</v>
      </c>
      <c r="W33" s="41">
        <f t="shared" si="13"/>
        <v>386</v>
      </c>
      <c r="X33" s="41">
        <f t="shared" si="13"/>
        <v>978</v>
      </c>
      <c r="Y33" s="41">
        <f t="shared" si="13"/>
        <v>264</v>
      </c>
      <c r="Z33" s="41">
        <f t="shared" si="13"/>
        <v>1056</v>
      </c>
      <c r="AA33" s="41">
        <f t="shared" si="13"/>
        <v>650</v>
      </c>
      <c r="AB33" s="41">
        <f t="shared" si="13"/>
        <v>2034</v>
      </c>
      <c r="AC33" s="41">
        <f t="shared" si="13"/>
        <v>4620</v>
      </c>
      <c r="AD33" s="21"/>
    </row>
    <row r="34" spans="1:30" s="26" customFormat="1" ht="16.5" customHeight="1" thickBot="1">
      <c r="A34" s="79" t="s">
        <v>222</v>
      </c>
      <c r="B34" s="51"/>
      <c r="C34" s="42"/>
      <c r="D34" s="42"/>
      <c r="E34" s="52"/>
      <c r="F34" s="42"/>
      <c r="G34" s="51"/>
      <c r="H34" s="51"/>
      <c r="I34" s="51"/>
      <c r="J34" s="5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3"/>
      <c r="AD34" s="21"/>
    </row>
    <row r="35" spans="1:29" s="693" customFormat="1" ht="23.25" customHeight="1" thickBot="1">
      <c r="A35" s="80" t="s">
        <v>34</v>
      </c>
      <c r="B35" s="1066">
        <v>10</v>
      </c>
      <c r="C35" s="1066">
        <v>220</v>
      </c>
      <c r="D35" s="1067">
        <v>220</v>
      </c>
      <c r="E35" s="1068"/>
      <c r="F35" s="1068"/>
      <c r="G35" s="1069"/>
      <c r="H35" s="1068"/>
      <c r="I35" s="1069"/>
      <c r="J35" s="1068"/>
      <c r="K35" s="1070">
        <v>44</v>
      </c>
      <c r="L35" s="1071"/>
      <c r="M35" s="1072">
        <v>34</v>
      </c>
      <c r="N35" s="1073"/>
      <c r="O35" s="1067">
        <f>SUM(K35,M35)</f>
        <v>78</v>
      </c>
      <c r="P35" s="1068"/>
      <c r="Q35" s="1070">
        <v>44</v>
      </c>
      <c r="R35" s="1071"/>
      <c r="S35" s="1072">
        <v>28</v>
      </c>
      <c r="T35" s="1073"/>
      <c r="U35" s="1074">
        <f>SUM(Q35,S35)</f>
        <v>72</v>
      </c>
      <c r="V35" s="1068"/>
      <c r="W35" s="1070">
        <v>44</v>
      </c>
      <c r="X35" s="1071"/>
      <c r="Y35" s="1071">
        <v>26</v>
      </c>
      <c r="Z35" s="1073"/>
      <c r="AA35" s="1074">
        <f>SUM(W35,Y35)</f>
        <v>70</v>
      </c>
      <c r="AB35" s="1068"/>
      <c r="AC35" s="1075">
        <f>SUM(O35,U35,AA35)</f>
        <v>220</v>
      </c>
    </row>
    <row r="36" spans="1:29" s="694" customFormat="1" ht="9" customHeight="1">
      <c r="A36" s="81"/>
      <c r="B36" s="45"/>
      <c r="C36" s="46"/>
      <c r="D36" s="31"/>
      <c r="E36" s="1076"/>
      <c r="F36" s="47"/>
      <c r="G36" s="47"/>
      <c r="H36" s="47"/>
      <c r="I36" s="47"/>
      <c r="J36" s="47"/>
      <c r="K36" s="47"/>
      <c r="L36" s="47"/>
      <c r="M36" s="48"/>
      <c r="N36" s="48"/>
      <c r="O36" s="49"/>
      <c r="P36" s="48"/>
      <c r="Q36" s="47"/>
      <c r="R36" s="47"/>
      <c r="S36" s="47"/>
      <c r="T36" s="50"/>
      <c r="U36" s="31"/>
      <c r="V36" s="50"/>
      <c r="W36" s="50"/>
      <c r="X36" s="50"/>
      <c r="Y36" s="50"/>
      <c r="Z36" s="50"/>
      <c r="AA36" s="31"/>
      <c r="AB36" s="50"/>
      <c r="AC36" s="31"/>
    </row>
    <row r="37" spans="1:23" s="10" customFormat="1" ht="12.75">
      <c r="A37" s="3"/>
      <c r="B37" s="9"/>
      <c r="C37" s="9"/>
      <c r="D37" s="2"/>
      <c r="E37" s="13"/>
      <c r="F37" s="13"/>
      <c r="G37" s="13"/>
      <c r="H37" s="13"/>
      <c r="I37" s="1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10" customFormat="1" ht="12.75">
      <c r="A38" s="2"/>
      <c r="B38" s="13"/>
      <c r="C38" s="13"/>
      <c r="D38" s="2"/>
      <c r="E38" s="13"/>
      <c r="F38" s="13"/>
      <c r="G38" s="13"/>
      <c r="H38" s="13"/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2"/>
      <c r="B39" s="13"/>
      <c r="C39" s="13"/>
      <c r="D39" s="2"/>
      <c r="E39" s="13"/>
      <c r="F39" s="13"/>
      <c r="G39" s="13"/>
      <c r="H39" s="13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13"/>
      <c r="C40" s="13"/>
      <c r="D40" s="2"/>
      <c r="E40" s="13"/>
      <c r="F40" s="13"/>
      <c r="G40" s="13"/>
      <c r="H40" s="13"/>
      <c r="I40" s="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13"/>
      <c r="C41" s="13"/>
      <c r="D41" s="2"/>
      <c r="E41" s="13"/>
      <c r="F41" s="13"/>
      <c r="G41" s="13"/>
      <c r="H41" s="13"/>
      <c r="I41" s="1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13"/>
      <c r="C42" s="13"/>
      <c r="D42" s="2"/>
      <c r="E42" s="13"/>
      <c r="F42" s="13"/>
      <c r="G42" s="13"/>
      <c r="H42" s="13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13"/>
      <c r="C43" s="13"/>
      <c r="D43" s="2"/>
      <c r="E43" s="13"/>
      <c r="F43" s="13"/>
      <c r="G43" s="13"/>
      <c r="H43" s="13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13"/>
      <c r="C44" s="13"/>
      <c r="D44" s="2"/>
      <c r="E44" s="13"/>
      <c r="F44" s="13"/>
      <c r="G44" s="13"/>
      <c r="H44" s="13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13"/>
      <c r="C45" s="13"/>
      <c r="D45" s="2"/>
      <c r="E45" s="13"/>
      <c r="F45" s="13"/>
      <c r="G45" s="13"/>
      <c r="H45" s="13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13"/>
      <c r="C46" s="13"/>
      <c r="D46" s="2"/>
      <c r="E46" s="13"/>
      <c r="F46" s="13"/>
      <c r="G46" s="13"/>
      <c r="H46" s="13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13"/>
      <c r="C47" s="13"/>
      <c r="D47" s="2"/>
      <c r="E47" s="13"/>
      <c r="F47" s="13"/>
      <c r="G47" s="13"/>
      <c r="H47" s="13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13"/>
      <c r="C48" s="13"/>
      <c r="D48" s="2"/>
      <c r="E48" s="13"/>
      <c r="F48" s="13"/>
      <c r="G48" s="13"/>
      <c r="H48" s="13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13"/>
      <c r="C49" s="13"/>
      <c r="D49" s="2"/>
      <c r="E49" s="13"/>
      <c r="F49" s="13"/>
      <c r="G49" s="13"/>
      <c r="H49" s="13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13"/>
      <c r="C50" s="13"/>
      <c r="D50" s="2"/>
      <c r="E50" s="13"/>
      <c r="F50" s="13"/>
      <c r="G50" s="13"/>
      <c r="H50" s="13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13"/>
      <c r="C51" s="13"/>
      <c r="D51" s="2"/>
      <c r="E51" s="13"/>
      <c r="F51" s="13"/>
      <c r="G51" s="13"/>
      <c r="H51" s="13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13"/>
      <c r="C52" s="13"/>
      <c r="D52" s="2"/>
      <c r="E52" s="13"/>
      <c r="F52" s="13"/>
      <c r="G52" s="13"/>
      <c r="H52" s="13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13"/>
      <c r="C53" s="13"/>
      <c r="D53" s="2"/>
      <c r="E53" s="13"/>
      <c r="F53" s="13"/>
      <c r="G53" s="13"/>
      <c r="H53" s="13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13"/>
      <c r="C54" s="13"/>
      <c r="D54" s="2"/>
      <c r="E54" s="13"/>
      <c r="F54" s="13"/>
      <c r="G54" s="13"/>
      <c r="H54" s="13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13"/>
      <c r="C55" s="13"/>
      <c r="D55" s="2"/>
      <c r="E55" s="13"/>
      <c r="F55" s="13"/>
      <c r="G55" s="13"/>
      <c r="H55" s="13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"/>
      <c r="C56" s="13"/>
      <c r="D56" s="2"/>
      <c r="E56" s="13"/>
      <c r="F56" s="13"/>
      <c r="G56" s="13"/>
      <c r="H56" s="13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"/>
      <c r="C57" s="13"/>
      <c r="D57" s="2"/>
      <c r="E57" s="13"/>
      <c r="F57" s="13"/>
      <c r="G57" s="13"/>
      <c r="H57" s="13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13"/>
      <c r="C58" s="13"/>
      <c r="D58" s="2"/>
      <c r="E58" s="13"/>
      <c r="F58" s="13"/>
      <c r="G58" s="13"/>
      <c r="H58" s="13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13"/>
      <c r="C59" s="13"/>
      <c r="D59" s="2"/>
      <c r="E59" s="13"/>
      <c r="F59" s="13"/>
      <c r="G59" s="13"/>
      <c r="H59" s="13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13"/>
      <c r="C60" s="13"/>
      <c r="D60" s="2"/>
      <c r="E60" s="13"/>
      <c r="F60" s="13"/>
      <c r="G60" s="13"/>
      <c r="H60" s="13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13"/>
      <c r="C61" s="13"/>
      <c r="D61" s="2"/>
      <c r="E61" s="13"/>
      <c r="F61" s="13"/>
      <c r="G61" s="13"/>
      <c r="H61" s="13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13"/>
      <c r="C62" s="13"/>
      <c r="D62" s="2"/>
      <c r="E62" s="13"/>
      <c r="F62" s="13"/>
      <c r="G62" s="13"/>
      <c r="H62" s="13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13"/>
      <c r="C63" s="13"/>
      <c r="D63" s="2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13"/>
      <c r="C64" s="13"/>
      <c r="D64" s="2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13"/>
      <c r="C65" s="13"/>
      <c r="D65" s="2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13"/>
      <c r="C66" s="13"/>
      <c r="D66" s="2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13"/>
      <c r="C67" s="13"/>
      <c r="D67" s="2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13"/>
      <c r="C68" s="13"/>
      <c r="D68" s="2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13"/>
      <c r="C69" s="13"/>
      <c r="D69" s="2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13"/>
      <c r="C70" s="13"/>
      <c r="D70" s="2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13"/>
      <c r="C71" s="13"/>
      <c r="D71" s="2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13"/>
      <c r="C72" s="13"/>
      <c r="D72" s="2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13"/>
      <c r="C73" s="13"/>
      <c r="D73" s="2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13"/>
      <c r="C74" s="13"/>
      <c r="D74" s="2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13"/>
      <c r="C75" s="13"/>
      <c r="D75" s="2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13"/>
      <c r="C76" s="13"/>
      <c r="D76" s="2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13"/>
      <c r="C77" s="13"/>
      <c r="D77" s="2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13"/>
      <c r="C78" s="13"/>
      <c r="D78" s="2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13"/>
      <c r="C79" s="13"/>
      <c r="D79" s="2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13"/>
      <c r="C80" s="13"/>
      <c r="D80" s="2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13"/>
      <c r="C81" s="13"/>
      <c r="D81" s="2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13"/>
      <c r="C82" s="13"/>
      <c r="D82" s="2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13"/>
      <c r="C83" s="13"/>
      <c r="D83" s="2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13"/>
      <c r="C84" s="13"/>
      <c r="D84" s="2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13"/>
      <c r="C85" s="13"/>
      <c r="D85" s="2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13"/>
      <c r="C86" s="13"/>
      <c r="D86" s="2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13"/>
      <c r="C87" s="13"/>
      <c r="D87" s="2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13"/>
      <c r="C88" s="13"/>
      <c r="D88" s="2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13"/>
      <c r="C89" s="13"/>
      <c r="D89" s="2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13"/>
      <c r="C90" s="13"/>
      <c r="D90" s="2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13"/>
      <c r="C91" s="13"/>
      <c r="D91" s="2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13"/>
      <c r="C92" s="13"/>
      <c r="D92" s="2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13"/>
      <c r="C93" s="13"/>
      <c r="D93" s="2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13"/>
      <c r="C94" s="13"/>
      <c r="D94" s="2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13"/>
      <c r="C95" s="13"/>
      <c r="D95" s="2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13"/>
      <c r="C96" s="13"/>
      <c r="D96" s="2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13"/>
      <c r="C97" s="13"/>
      <c r="D97" s="2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13"/>
      <c r="C98" s="13"/>
      <c r="D98" s="2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13"/>
      <c r="C99" s="13"/>
      <c r="D99" s="2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13"/>
      <c r="C100" s="13"/>
      <c r="D100" s="2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13"/>
      <c r="C101" s="13"/>
      <c r="D101" s="2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13"/>
      <c r="C102" s="13"/>
      <c r="D102" s="2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13"/>
      <c r="C103" s="13"/>
      <c r="D103" s="2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13"/>
      <c r="C104" s="13"/>
      <c r="D104" s="2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13"/>
      <c r="C105" s="13"/>
      <c r="D105" s="2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13"/>
      <c r="C106" s="13"/>
      <c r="D106" s="2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13"/>
      <c r="C107" s="13"/>
      <c r="D107" s="2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13"/>
      <c r="C108" s="13"/>
      <c r="D108" s="2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13"/>
      <c r="C109" s="13"/>
      <c r="D109" s="2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13"/>
      <c r="C110" s="13"/>
      <c r="D110" s="2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13"/>
      <c r="C111" s="13"/>
      <c r="D111" s="2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13"/>
      <c r="C112" s="13"/>
      <c r="D112" s="2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13"/>
      <c r="C113" s="13"/>
      <c r="D113" s="2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13"/>
      <c r="C114" s="13"/>
      <c r="D114" s="2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13"/>
      <c r="C115" s="13"/>
      <c r="D115" s="2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3" ht="12.75">
      <c r="A116" s="2"/>
      <c r="B116" s="13"/>
      <c r="C116" s="13"/>
    </row>
  </sheetData>
  <sheetProtection/>
  <mergeCells count="31">
    <mergeCell ref="A1:AC1"/>
    <mergeCell ref="A2:AB2"/>
    <mergeCell ref="A3:AC3"/>
    <mergeCell ref="A5:M5"/>
    <mergeCell ref="A6:F6"/>
    <mergeCell ref="A7:S7"/>
    <mergeCell ref="A8:S8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J9:J13"/>
    <mergeCell ref="K9:AC9"/>
    <mergeCell ref="K10:P10"/>
    <mergeCell ref="Q10:V10"/>
    <mergeCell ref="W10:AB10"/>
    <mergeCell ref="K11:L11"/>
    <mergeCell ref="M11:N11"/>
    <mergeCell ref="O11:P12"/>
    <mergeCell ref="AC11:AC12"/>
    <mergeCell ref="Q11:R11"/>
    <mergeCell ref="S11:T11"/>
    <mergeCell ref="U11:V12"/>
    <mergeCell ref="W11:X11"/>
    <mergeCell ref="Y11:Z11"/>
    <mergeCell ref="AA11:AB12"/>
  </mergeCells>
  <printOptions/>
  <pageMargins left="0.7874015748031497" right="0.3937007874015748" top="0.5905511811023623" bottom="0.1968503937007874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P48"/>
  <sheetViews>
    <sheetView workbookViewId="0" topLeftCell="A17">
      <selection activeCell="G52" sqref="G52"/>
    </sheetView>
  </sheetViews>
  <sheetFormatPr defaultColWidth="9.140625" defaultRowHeight="12.75"/>
  <cols>
    <col min="1" max="1" width="61.28125" style="710" customWidth="1"/>
    <col min="2" max="2" width="7.421875" style="712" customWidth="1"/>
    <col min="3" max="4" width="5.7109375" style="710" customWidth="1"/>
    <col min="5" max="9" width="5.7109375" style="712" customWidth="1"/>
    <col min="10" max="22" width="5.7109375" style="710" customWidth="1"/>
    <col min="23" max="16384" width="9.140625" style="710" customWidth="1"/>
  </cols>
  <sheetData>
    <row r="1" spans="1:23" ht="15" customHeight="1">
      <c r="A1" s="1453" t="s">
        <v>223</v>
      </c>
      <c r="B1" s="1453"/>
      <c r="C1" s="1453"/>
      <c r="D1" s="1453"/>
      <c r="E1" s="1453"/>
      <c r="F1" s="1453"/>
      <c r="G1" s="1453"/>
      <c r="H1" s="1453"/>
      <c r="I1" s="1453"/>
      <c r="J1" s="1453"/>
      <c r="K1" s="1453"/>
      <c r="L1" s="1453"/>
      <c r="M1" s="1453"/>
      <c r="N1" s="1453"/>
      <c r="O1" s="1453"/>
      <c r="P1" s="1453"/>
      <c r="Q1" s="1453"/>
      <c r="R1" s="1453"/>
      <c r="S1" s="1453"/>
      <c r="T1" s="1458"/>
      <c r="U1" s="1458"/>
      <c r="V1" s="1458"/>
      <c r="W1" s="1458"/>
    </row>
    <row r="2" spans="1:23" ht="15" customHeight="1">
      <c r="A2" s="711"/>
      <c r="B2" s="711"/>
      <c r="C2" s="1456" t="s">
        <v>6</v>
      </c>
      <c r="D2" s="1456"/>
      <c r="E2" s="1456"/>
      <c r="F2" s="1456"/>
      <c r="G2" s="1456"/>
      <c r="H2" s="1456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1457"/>
      <c r="U2" s="1457"/>
      <c r="V2" s="1457"/>
      <c r="W2" s="1457"/>
    </row>
    <row r="3" spans="1:22" ht="15" customHeight="1">
      <c r="A3" s="1453" t="s">
        <v>164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</row>
    <row r="4" spans="1:19" ht="12.75" customHeight="1">
      <c r="A4" s="711"/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</row>
    <row r="5" spans="1:19" ht="12.75" customHeight="1">
      <c r="A5" s="1454" t="s">
        <v>165</v>
      </c>
      <c r="B5" s="1454"/>
      <c r="C5" s="1454"/>
      <c r="D5" s="1454"/>
      <c r="E5" s="1454"/>
      <c r="F5" s="1454"/>
      <c r="G5" s="1454"/>
      <c r="H5" s="1454"/>
      <c r="I5" s="1454"/>
      <c r="J5" s="1454"/>
      <c r="K5" s="1454"/>
      <c r="L5" s="1454"/>
      <c r="M5" s="713"/>
      <c r="N5" s="716"/>
      <c r="O5" s="716"/>
      <c r="P5" s="716"/>
      <c r="Q5" s="716"/>
      <c r="R5" s="716"/>
      <c r="S5" s="717"/>
    </row>
    <row r="6" spans="1:19" ht="12.75" customHeight="1">
      <c r="A6" s="713" t="s">
        <v>20</v>
      </c>
      <c r="B6" s="709"/>
      <c r="C6" s="713"/>
      <c r="D6" s="713"/>
      <c r="E6" s="709"/>
      <c r="F6" s="709"/>
      <c r="G6" s="709"/>
      <c r="H6" s="709"/>
      <c r="I6" s="709"/>
      <c r="J6" s="713"/>
      <c r="K6" s="713"/>
      <c r="L6" s="713"/>
      <c r="M6" s="713"/>
      <c r="N6" s="713"/>
      <c r="O6" s="713"/>
      <c r="P6" s="713"/>
      <c r="Q6" s="713"/>
      <c r="R6" s="713"/>
      <c r="S6" s="717"/>
    </row>
    <row r="7" spans="1:19" ht="12.75" customHeight="1">
      <c r="A7" s="1455" t="s">
        <v>166</v>
      </c>
      <c r="B7" s="1455"/>
      <c r="C7" s="1455"/>
      <c r="D7" s="1455"/>
      <c r="E7" s="1455"/>
      <c r="F7" s="1455"/>
      <c r="G7" s="1455"/>
      <c r="H7" s="1455"/>
      <c r="I7" s="1455"/>
      <c r="J7" s="1455"/>
      <c r="K7" s="1455"/>
      <c r="L7" s="1455"/>
      <c r="M7" s="1455"/>
      <c r="N7" s="1455"/>
      <c r="O7" s="1455"/>
      <c r="P7" s="1455"/>
      <c r="Q7" s="1455"/>
      <c r="R7" s="1455"/>
      <c r="S7" s="1455"/>
    </row>
    <row r="8" spans="1:19" ht="12.75" customHeight="1">
      <c r="A8" s="713" t="s">
        <v>121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</row>
    <row r="9" spans="1:19" ht="12.75" customHeight="1">
      <c r="A9" s="1455" t="s">
        <v>224</v>
      </c>
      <c r="B9" s="1455"/>
      <c r="C9" s="1455"/>
      <c r="D9" s="1455"/>
      <c r="E9" s="1455"/>
      <c r="F9" s="1455"/>
      <c r="G9" s="1455"/>
      <c r="H9" s="1455"/>
      <c r="I9" s="1455"/>
      <c r="J9" s="1455"/>
      <c r="K9" s="1455"/>
      <c r="L9" s="1455"/>
      <c r="M9" s="1455"/>
      <c r="N9" s="1455"/>
      <c r="O9" s="1455"/>
      <c r="P9" s="1455"/>
      <c r="Q9" s="1455"/>
      <c r="R9" s="1455"/>
      <c r="S9" s="1455"/>
    </row>
    <row r="10" spans="1:19" ht="12.75" customHeight="1" thickBot="1">
      <c r="A10" s="713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</row>
    <row r="11" spans="1:23" ht="15" customHeight="1" thickBot="1">
      <c r="A11" s="1430" t="s">
        <v>0</v>
      </c>
      <c r="B11" s="1433" t="s">
        <v>17</v>
      </c>
      <c r="C11" s="1434" t="s">
        <v>7</v>
      </c>
      <c r="D11" s="1435"/>
      <c r="E11" s="1435"/>
      <c r="F11" s="1435"/>
      <c r="G11" s="1435"/>
      <c r="H11" s="1435"/>
      <c r="I11" s="1435"/>
      <c r="J11" s="1435"/>
      <c r="K11" s="1435"/>
      <c r="L11" s="1435"/>
      <c r="M11" s="1435"/>
      <c r="N11" s="1435"/>
      <c r="O11" s="1435"/>
      <c r="P11" s="1435"/>
      <c r="Q11" s="1435"/>
      <c r="R11" s="1435"/>
      <c r="S11" s="1435"/>
      <c r="T11" s="1435"/>
      <c r="U11" s="1435"/>
      <c r="V11" s="1435"/>
      <c r="W11" s="1436"/>
    </row>
    <row r="12" spans="1:23" ht="11.25" customHeight="1" thickBot="1">
      <c r="A12" s="1431"/>
      <c r="B12" s="1428"/>
      <c r="C12" s="1437" t="s">
        <v>10</v>
      </c>
      <c r="D12" s="720"/>
      <c r="E12" s="1441" t="s">
        <v>1</v>
      </c>
      <c r="F12" s="1444" t="s">
        <v>123</v>
      </c>
      <c r="G12" s="1447" t="s">
        <v>124</v>
      </c>
      <c r="H12" s="1447" t="s">
        <v>125</v>
      </c>
      <c r="I12" s="1447" t="s">
        <v>18</v>
      </c>
      <c r="J12" s="1450" t="s">
        <v>19</v>
      </c>
      <c r="K12" s="1424" t="s">
        <v>15</v>
      </c>
      <c r="L12" s="1424"/>
      <c r="M12" s="1425"/>
      <c r="N12" s="1426"/>
      <c r="O12" s="1426"/>
      <c r="P12" s="1427"/>
      <c r="Q12" s="1424" t="s">
        <v>16</v>
      </c>
      <c r="R12" s="1424"/>
      <c r="S12" s="1425"/>
      <c r="T12" s="1426"/>
      <c r="U12" s="1426"/>
      <c r="V12" s="1427"/>
      <c r="W12" s="721"/>
    </row>
    <row r="13" spans="1:23" ht="12.75" customHeight="1">
      <c r="A13" s="1431"/>
      <c r="B13" s="1428"/>
      <c r="C13" s="1438"/>
      <c r="D13" s="1428" t="s">
        <v>126</v>
      </c>
      <c r="E13" s="1442"/>
      <c r="F13" s="1445"/>
      <c r="G13" s="1448"/>
      <c r="H13" s="1448"/>
      <c r="I13" s="1448"/>
      <c r="J13" s="1451"/>
      <c r="K13" s="1411" t="s">
        <v>2</v>
      </c>
      <c r="L13" s="1412"/>
      <c r="M13" s="1413" t="s">
        <v>11</v>
      </c>
      <c r="N13" s="1411"/>
      <c r="O13" s="1414" t="s">
        <v>3</v>
      </c>
      <c r="P13" s="1415"/>
      <c r="Q13" s="1411" t="s">
        <v>2</v>
      </c>
      <c r="R13" s="1412"/>
      <c r="S13" s="1413" t="s">
        <v>11</v>
      </c>
      <c r="T13" s="1411"/>
      <c r="U13" s="1414" t="s">
        <v>3</v>
      </c>
      <c r="V13" s="1415"/>
      <c r="W13" s="1418" t="s">
        <v>3</v>
      </c>
    </row>
    <row r="14" spans="1:23" ht="12.75" customHeight="1" thickBot="1">
      <c r="A14" s="1431"/>
      <c r="B14" s="1428"/>
      <c r="C14" s="1439"/>
      <c r="D14" s="1428"/>
      <c r="E14" s="1442"/>
      <c r="F14" s="1445"/>
      <c r="G14" s="1448"/>
      <c r="H14" s="1448"/>
      <c r="I14" s="1448"/>
      <c r="J14" s="1451"/>
      <c r="K14" s="1420" t="s">
        <v>4</v>
      </c>
      <c r="L14" s="1421"/>
      <c r="M14" s="1422" t="s">
        <v>225</v>
      </c>
      <c r="N14" s="1423"/>
      <c r="O14" s="1416"/>
      <c r="P14" s="1417"/>
      <c r="Q14" s="1420" t="s">
        <v>4</v>
      </c>
      <c r="R14" s="1421"/>
      <c r="S14" s="1422" t="s">
        <v>225</v>
      </c>
      <c r="T14" s="1423"/>
      <c r="U14" s="1416"/>
      <c r="V14" s="1417"/>
      <c r="W14" s="1419"/>
    </row>
    <row r="15" spans="1:23" ht="19.5" customHeight="1" thickBot="1">
      <c r="A15" s="1432"/>
      <c r="B15" s="1429"/>
      <c r="C15" s="1440"/>
      <c r="D15" s="1429"/>
      <c r="E15" s="1443"/>
      <c r="F15" s="1446"/>
      <c r="G15" s="1449"/>
      <c r="H15" s="1449"/>
      <c r="I15" s="1449"/>
      <c r="J15" s="1452"/>
      <c r="K15" s="722" t="s">
        <v>12</v>
      </c>
      <c r="L15" s="718" t="s">
        <v>13</v>
      </c>
      <c r="M15" s="723" t="s">
        <v>12</v>
      </c>
      <c r="N15" s="719" t="s">
        <v>13</v>
      </c>
      <c r="O15" s="724" t="s">
        <v>12</v>
      </c>
      <c r="P15" s="725" t="s">
        <v>13</v>
      </c>
      <c r="Q15" s="722" t="s">
        <v>12</v>
      </c>
      <c r="R15" s="718" t="s">
        <v>13</v>
      </c>
      <c r="S15" s="723" t="s">
        <v>12</v>
      </c>
      <c r="T15" s="719" t="s">
        <v>13</v>
      </c>
      <c r="U15" s="724" t="s">
        <v>12</v>
      </c>
      <c r="V15" s="725" t="s">
        <v>13</v>
      </c>
      <c r="W15" s="726" t="s">
        <v>8</v>
      </c>
    </row>
    <row r="16" spans="1:23" ht="15.75" customHeight="1">
      <c r="A16" s="727" t="s">
        <v>129</v>
      </c>
      <c r="B16" s="728"/>
      <c r="C16" s="859"/>
      <c r="D16" s="730"/>
      <c r="E16" s="731"/>
      <c r="F16" s="732"/>
      <c r="G16" s="733"/>
      <c r="H16" s="733"/>
      <c r="I16" s="733"/>
      <c r="J16" s="734"/>
      <c r="K16" s="735"/>
      <c r="L16" s="735"/>
      <c r="M16" s="736"/>
      <c r="N16" s="737"/>
      <c r="O16" s="738"/>
      <c r="P16" s="738"/>
      <c r="Q16" s="735"/>
      <c r="R16" s="735"/>
      <c r="S16" s="736"/>
      <c r="T16" s="737"/>
      <c r="U16" s="738"/>
      <c r="V16" s="738"/>
      <c r="W16" s="740"/>
    </row>
    <row r="17" spans="1:23" s="112" customFormat="1" ht="13.5" customHeight="1">
      <c r="A17" s="741" t="s">
        <v>130</v>
      </c>
      <c r="B17" s="742">
        <v>2</v>
      </c>
      <c r="C17" s="744">
        <v>54</v>
      </c>
      <c r="D17" s="744">
        <v>44</v>
      </c>
      <c r="E17" s="745">
        <v>44</v>
      </c>
      <c r="F17" s="746"/>
      <c r="G17" s="747"/>
      <c r="H17" s="747">
        <v>4</v>
      </c>
      <c r="I17" s="747">
        <v>10</v>
      </c>
      <c r="J17" s="748">
        <v>2</v>
      </c>
      <c r="K17" s="779">
        <v>44</v>
      </c>
      <c r="L17" s="750"/>
      <c r="M17" s="780"/>
      <c r="N17" s="752"/>
      <c r="O17" s="753">
        <v>44</v>
      </c>
      <c r="P17" s="754"/>
      <c r="Q17" s="755"/>
      <c r="R17" s="750"/>
      <c r="S17" s="751"/>
      <c r="T17" s="752"/>
      <c r="U17" s="753"/>
      <c r="V17" s="754"/>
      <c r="W17" s="756">
        <v>44</v>
      </c>
    </row>
    <row r="18" spans="1:23" s="112" customFormat="1" ht="15" customHeight="1">
      <c r="A18" s="757" t="s">
        <v>69</v>
      </c>
      <c r="B18" s="742">
        <v>1</v>
      </c>
      <c r="C18" s="744">
        <v>27</v>
      </c>
      <c r="D18" s="758">
        <v>22</v>
      </c>
      <c r="E18" s="759">
        <v>22</v>
      </c>
      <c r="F18" s="746"/>
      <c r="G18" s="747"/>
      <c r="H18" s="760">
        <v>2</v>
      </c>
      <c r="I18" s="747">
        <v>5</v>
      </c>
      <c r="J18" s="688">
        <v>2</v>
      </c>
      <c r="K18" s="84">
        <v>22</v>
      </c>
      <c r="L18" s="762"/>
      <c r="M18" s="763"/>
      <c r="N18" s="764"/>
      <c r="O18" s="765">
        <v>22</v>
      </c>
      <c r="P18" s="766"/>
      <c r="Q18" s="767"/>
      <c r="R18" s="762"/>
      <c r="S18" s="747"/>
      <c r="T18" s="764"/>
      <c r="U18" s="768"/>
      <c r="V18" s="766"/>
      <c r="W18" s="688">
        <v>22</v>
      </c>
    </row>
    <row r="19" spans="1:23" s="112" customFormat="1" ht="15" customHeight="1">
      <c r="A19" s="769" t="s">
        <v>131</v>
      </c>
      <c r="B19" s="742">
        <v>5</v>
      </c>
      <c r="C19" s="744">
        <v>135</v>
      </c>
      <c r="D19" s="744">
        <v>110</v>
      </c>
      <c r="E19" s="759">
        <v>34</v>
      </c>
      <c r="F19" s="746">
        <v>76</v>
      </c>
      <c r="G19" s="747"/>
      <c r="H19" s="760">
        <v>10</v>
      </c>
      <c r="I19" s="747">
        <v>25</v>
      </c>
      <c r="J19" s="688">
        <v>4</v>
      </c>
      <c r="K19" s="767">
        <v>18</v>
      </c>
      <c r="L19" s="84">
        <v>42</v>
      </c>
      <c r="M19" s="763">
        <v>16</v>
      </c>
      <c r="N19" s="83">
        <v>34</v>
      </c>
      <c r="O19" s="765">
        <v>34</v>
      </c>
      <c r="P19" s="766">
        <v>76</v>
      </c>
      <c r="Q19" s="767"/>
      <c r="R19" s="84"/>
      <c r="S19" s="85"/>
      <c r="T19" s="83"/>
      <c r="U19" s="768"/>
      <c r="V19" s="766"/>
      <c r="W19" s="688">
        <v>110</v>
      </c>
    </row>
    <row r="20" spans="1:23" s="112" customFormat="1" ht="15" customHeight="1">
      <c r="A20" s="769" t="s">
        <v>37</v>
      </c>
      <c r="B20" s="742">
        <v>2</v>
      </c>
      <c r="C20" s="744">
        <v>54</v>
      </c>
      <c r="D20" s="744">
        <v>44</v>
      </c>
      <c r="E20" s="759">
        <v>44</v>
      </c>
      <c r="F20" s="746"/>
      <c r="G20" s="747"/>
      <c r="H20" s="760">
        <v>4</v>
      </c>
      <c r="I20" s="747">
        <v>10</v>
      </c>
      <c r="J20" s="688">
        <v>2</v>
      </c>
      <c r="K20" s="84">
        <v>44</v>
      </c>
      <c r="L20" s="762"/>
      <c r="M20" s="85"/>
      <c r="N20" s="764"/>
      <c r="O20" s="765">
        <v>44</v>
      </c>
      <c r="P20" s="766"/>
      <c r="Q20" s="767"/>
      <c r="R20" s="762"/>
      <c r="S20" s="747"/>
      <c r="T20" s="764"/>
      <c r="U20" s="768"/>
      <c r="V20" s="766"/>
      <c r="W20" s="688">
        <v>44</v>
      </c>
    </row>
    <row r="21" spans="1:23" s="112" customFormat="1" ht="15" customHeight="1">
      <c r="A21" s="1077" t="s">
        <v>132</v>
      </c>
      <c r="B21" s="742"/>
      <c r="C21" s="744"/>
      <c r="D21" s="744"/>
      <c r="E21" s="759"/>
      <c r="F21" s="746"/>
      <c r="G21" s="747"/>
      <c r="H21" s="760"/>
      <c r="I21" s="747"/>
      <c r="J21" s="688"/>
      <c r="K21" s="761"/>
      <c r="L21" s="762"/>
      <c r="M21" s="760"/>
      <c r="N21" s="764"/>
      <c r="O21" s="765"/>
      <c r="P21" s="766"/>
      <c r="Q21" s="767"/>
      <c r="R21" s="762"/>
      <c r="S21" s="747"/>
      <c r="T21" s="764"/>
      <c r="U21" s="768"/>
      <c r="V21" s="766"/>
      <c r="W21" s="688"/>
    </row>
    <row r="22" spans="1:23" s="777" customFormat="1" ht="13.5" customHeight="1">
      <c r="A22" s="772" t="s">
        <v>133</v>
      </c>
      <c r="B22" s="742">
        <v>10</v>
      </c>
      <c r="C22" s="744">
        <v>270</v>
      </c>
      <c r="D22" s="744">
        <v>220</v>
      </c>
      <c r="E22" s="773">
        <f>D22*0.3</f>
        <v>66</v>
      </c>
      <c r="F22" s="774">
        <f>D22-E22</f>
        <v>154</v>
      </c>
      <c r="G22" s="747"/>
      <c r="H22" s="747">
        <v>20</v>
      </c>
      <c r="I22" s="747">
        <v>50</v>
      </c>
      <c r="J22" s="748">
        <v>9</v>
      </c>
      <c r="K22" s="750">
        <v>66</v>
      </c>
      <c r="L22" s="750">
        <v>154</v>
      </c>
      <c r="M22" s="782"/>
      <c r="N22" s="783"/>
      <c r="O22" s="753">
        <f>SUM(K22,M22)</f>
        <v>66</v>
      </c>
      <c r="P22" s="754">
        <f>SUM(L22,N22)</f>
        <v>154</v>
      </c>
      <c r="Q22" s="775"/>
      <c r="R22" s="775"/>
      <c r="S22" s="776"/>
      <c r="T22" s="752"/>
      <c r="U22" s="753"/>
      <c r="V22" s="754"/>
      <c r="W22" s="756">
        <v>220</v>
      </c>
    </row>
    <row r="23" spans="1:23" s="777" customFormat="1" ht="13.5" customHeight="1">
      <c r="A23" s="778" t="s">
        <v>134</v>
      </c>
      <c r="B23" s="742"/>
      <c r="C23" s="744"/>
      <c r="D23" s="744"/>
      <c r="E23" s="773"/>
      <c r="F23" s="774"/>
      <c r="G23" s="747"/>
      <c r="H23" s="747"/>
      <c r="I23" s="747"/>
      <c r="J23" s="748"/>
      <c r="K23" s="779">
        <v>20</v>
      </c>
      <c r="L23" s="779">
        <v>49</v>
      </c>
      <c r="M23" s="780"/>
      <c r="N23" s="781"/>
      <c r="O23" s="753"/>
      <c r="P23" s="754"/>
      <c r="Q23" s="775"/>
      <c r="R23" s="775"/>
      <c r="S23" s="776"/>
      <c r="T23" s="752"/>
      <c r="U23" s="753"/>
      <c r="V23" s="754"/>
      <c r="W23" s="756"/>
    </row>
    <row r="24" spans="1:23" s="777" customFormat="1" ht="13.5" customHeight="1">
      <c r="A24" s="778" t="s">
        <v>135</v>
      </c>
      <c r="B24" s="742"/>
      <c r="C24" s="744"/>
      <c r="D24" s="744"/>
      <c r="E24" s="773"/>
      <c r="F24" s="774"/>
      <c r="G24" s="747"/>
      <c r="H24" s="747"/>
      <c r="I24" s="747"/>
      <c r="J24" s="748"/>
      <c r="K24" s="779">
        <v>10</v>
      </c>
      <c r="L24" s="779">
        <v>24</v>
      </c>
      <c r="M24" s="780"/>
      <c r="N24" s="781"/>
      <c r="O24" s="753"/>
      <c r="P24" s="754"/>
      <c r="Q24" s="775"/>
      <c r="R24" s="775"/>
      <c r="S24" s="776"/>
      <c r="T24" s="752"/>
      <c r="U24" s="753"/>
      <c r="V24" s="754"/>
      <c r="W24" s="756"/>
    </row>
    <row r="25" spans="1:23" s="777" customFormat="1" ht="13.5" customHeight="1">
      <c r="A25" s="778" t="s">
        <v>136</v>
      </c>
      <c r="B25" s="742"/>
      <c r="C25" s="744"/>
      <c r="D25" s="744"/>
      <c r="E25" s="773"/>
      <c r="F25" s="774"/>
      <c r="G25" s="747"/>
      <c r="H25" s="747"/>
      <c r="I25" s="747"/>
      <c r="J25" s="748"/>
      <c r="K25" s="779">
        <v>16</v>
      </c>
      <c r="L25" s="779"/>
      <c r="M25" s="780"/>
      <c r="N25" s="781"/>
      <c r="O25" s="753"/>
      <c r="P25" s="754"/>
      <c r="Q25" s="775"/>
      <c r="R25" s="775"/>
      <c r="S25" s="776"/>
      <c r="T25" s="752"/>
      <c r="U25" s="753"/>
      <c r="V25" s="754"/>
      <c r="W25" s="756"/>
    </row>
    <row r="26" spans="1:23" s="777" customFormat="1" ht="13.5" customHeight="1">
      <c r="A26" s="778" t="s">
        <v>171</v>
      </c>
      <c r="B26" s="742"/>
      <c r="C26" s="744"/>
      <c r="D26" s="744"/>
      <c r="E26" s="773"/>
      <c r="F26" s="774"/>
      <c r="G26" s="747"/>
      <c r="H26" s="747"/>
      <c r="I26" s="747"/>
      <c r="J26" s="748"/>
      <c r="K26" s="779">
        <v>20</v>
      </c>
      <c r="L26" s="779">
        <v>81</v>
      </c>
      <c r="M26" s="780"/>
      <c r="N26" s="781"/>
      <c r="O26" s="753"/>
      <c r="P26" s="754"/>
      <c r="Q26" s="775"/>
      <c r="R26" s="775"/>
      <c r="S26" s="776"/>
      <c r="T26" s="752"/>
      <c r="U26" s="753"/>
      <c r="V26" s="754"/>
      <c r="W26" s="756"/>
    </row>
    <row r="27" spans="1:23" s="777" customFormat="1" ht="15" customHeight="1">
      <c r="A27" s="772" t="s">
        <v>138</v>
      </c>
      <c r="B27" s="742">
        <v>10</v>
      </c>
      <c r="C27" s="744">
        <v>270</v>
      </c>
      <c r="D27" s="744">
        <v>220</v>
      </c>
      <c r="E27" s="773">
        <f aca="true" t="shared" si="0" ref="E27:E33">D27*0.3</f>
        <v>66</v>
      </c>
      <c r="F27" s="774">
        <f aca="true" t="shared" si="1" ref="F27:F33">D27-E27</f>
        <v>154</v>
      </c>
      <c r="G27" s="747"/>
      <c r="H27" s="747">
        <v>20</v>
      </c>
      <c r="I27" s="747">
        <v>50</v>
      </c>
      <c r="J27" s="748">
        <v>9</v>
      </c>
      <c r="K27" s="750">
        <v>66</v>
      </c>
      <c r="L27" s="750">
        <v>154</v>
      </c>
      <c r="M27" s="780"/>
      <c r="N27" s="781"/>
      <c r="O27" s="753">
        <f>SUM(K27,M27)</f>
        <v>66</v>
      </c>
      <c r="P27" s="754">
        <f>SUM(L27,N27)</f>
        <v>154</v>
      </c>
      <c r="Q27" s="749"/>
      <c r="R27" s="749"/>
      <c r="S27" s="751"/>
      <c r="T27" s="752"/>
      <c r="U27" s="753"/>
      <c r="V27" s="754"/>
      <c r="W27" s="756">
        <v>220</v>
      </c>
    </row>
    <row r="28" spans="1:23" s="777" customFormat="1" ht="27" customHeight="1">
      <c r="A28" s="772" t="s">
        <v>172</v>
      </c>
      <c r="B28" s="742">
        <v>10</v>
      </c>
      <c r="C28" s="744">
        <v>270</v>
      </c>
      <c r="D28" s="744">
        <v>220</v>
      </c>
      <c r="E28" s="773">
        <v>66</v>
      </c>
      <c r="F28" s="774">
        <v>154</v>
      </c>
      <c r="G28" s="747"/>
      <c r="H28" s="747">
        <v>20</v>
      </c>
      <c r="I28" s="747">
        <v>50</v>
      </c>
      <c r="J28" s="748">
        <v>9</v>
      </c>
      <c r="K28" s="750">
        <v>66</v>
      </c>
      <c r="L28" s="750">
        <v>114</v>
      </c>
      <c r="M28" s="782"/>
      <c r="N28" s="783">
        <v>40</v>
      </c>
      <c r="O28" s="753">
        <v>66</v>
      </c>
      <c r="P28" s="754">
        <v>154</v>
      </c>
      <c r="Q28" s="779"/>
      <c r="R28" s="779"/>
      <c r="S28" s="751"/>
      <c r="T28" s="752"/>
      <c r="U28" s="753"/>
      <c r="V28" s="754"/>
      <c r="W28" s="756">
        <v>220</v>
      </c>
    </row>
    <row r="29" spans="1:23" s="112" customFormat="1" ht="15" customHeight="1">
      <c r="A29" s="772" t="s">
        <v>173</v>
      </c>
      <c r="B29" s="742">
        <v>10</v>
      </c>
      <c r="C29" s="744">
        <v>270</v>
      </c>
      <c r="D29" s="744">
        <v>220</v>
      </c>
      <c r="E29" s="773">
        <f t="shared" si="0"/>
        <v>66</v>
      </c>
      <c r="F29" s="774">
        <f t="shared" si="1"/>
        <v>154</v>
      </c>
      <c r="G29" s="747"/>
      <c r="H29" s="747">
        <v>20</v>
      </c>
      <c r="I29" s="747">
        <v>50</v>
      </c>
      <c r="J29" s="748">
        <v>9</v>
      </c>
      <c r="K29" s="750"/>
      <c r="L29" s="750"/>
      <c r="M29" s="751">
        <v>66</v>
      </c>
      <c r="N29" s="752">
        <v>154</v>
      </c>
      <c r="O29" s="753">
        <v>66</v>
      </c>
      <c r="P29" s="754">
        <v>154</v>
      </c>
      <c r="Q29" s="779"/>
      <c r="R29" s="779"/>
      <c r="S29" s="751"/>
      <c r="T29" s="781"/>
      <c r="U29" s="753"/>
      <c r="V29" s="754"/>
      <c r="W29" s="756">
        <v>220</v>
      </c>
    </row>
    <row r="30" spans="1:23" s="112" customFormat="1" ht="15" customHeight="1">
      <c r="A30" s="772" t="s">
        <v>141</v>
      </c>
      <c r="B30" s="742">
        <v>10</v>
      </c>
      <c r="C30" s="744">
        <v>270</v>
      </c>
      <c r="D30" s="744">
        <v>220</v>
      </c>
      <c r="E30" s="773">
        <f t="shared" si="0"/>
        <v>66</v>
      </c>
      <c r="F30" s="774">
        <f t="shared" si="1"/>
        <v>154</v>
      </c>
      <c r="G30" s="747"/>
      <c r="H30" s="747">
        <v>20</v>
      </c>
      <c r="I30" s="747">
        <v>50</v>
      </c>
      <c r="J30" s="748">
        <v>9</v>
      </c>
      <c r="K30" s="750"/>
      <c r="L30" s="750"/>
      <c r="M30" s="751">
        <v>66</v>
      </c>
      <c r="N30" s="752">
        <v>154</v>
      </c>
      <c r="O30" s="753">
        <v>66</v>
      </c>
      <c r="P30" s="754">
        <v>154</v>
      </c>
      <c r="Q30" s="779"/>
      <c r="R30" s="779"/>
      <c r="S30" s="782"/>
      <c r="T30" s="783"/>
      <c r="U30" s="753"/>
      <c r="V30" s="754"/>
      <c r="W30" s="756">
        <v>220</v>
      </c>
    </row>
    <row r="31" spans="1:23" s="112" customFormat="1" ht="15" customHeight="1">
      <c r="A31" s="772" t="s">
        <v>142</v>
      </c>
      <c r="B31" s="742">
        <v>10</v>
      </c>
      <c r="C31" s="744">
        <v>270</v>
      </c>
      <c r="D31" s="744">
        <v>220</v>
      </c>
      <c r="E31" s="773">
        <f t="shared" si="0"/>
        <v>66</v>
      </c>
      <c r="F31" s="774">
        <f t="shared" si="1"/>
        <v>154</v>
      </c>
      <c r="G31" s="747"/>
      <c r="H31" s="747">
        <v>20</v>
      </c>
      <c r="I31" s="747">
        <v>50</v>
      </c>
      <c r="J31" s="748">
        <v>9</v>
      </c>
      <c r="K31" s="750"/>
      <c r="L31" s="750"/>
      <c r="M31" s="751"/>
      <c r="N31" s="752"/>
      <c r="O31" s="753"/>
      <c r="P31" s="754"/>
      <c r="Q31" s="749">
        <v>66</v>
      </c>
      <c r="R31" s="749">
        <v>154</v>
      </c>
      <c r="S31" s="751"/>
      <c r="T31" s="752"/>
      <c r="U31" s="753">
        <v>66</v>
      </c>
      <c r="V31" s="754">
        <v>154</v>
      </c>
      <c r="W31" s="756">
        <v>220</v>
      </c>
    </row>
    <row r="32" spans="1:23" s="112" customFormat="1" ht="29.25" customHeight="1">
      <c r="A32" s="772" t="s">
        <v>143</v>
      </c>
      <c r="B32" s="742">
        <v>10</v>
      </c>
      <c r="C32" s="744">
        <v>270</v>
      </c>
      <c r="D32" s="744">
        <v>220</v>
      </c>
      <c r="E32" s="773">
        <f t="shared" si="0"/>
        <v>66</v>
      </c>
      <c r="F32" s="774">
        <f t="shared" si="1"/>
        <v>154</v>
      </c>
      <c r="G32" s="747"/>
      <c r="H32" s="747">
        <v>20</v>
      </c>
      <c r="I32" s="747">
        <v>50</v>
      </c>
      <c r="J32" s="748">
        <v>9</v>
      </c>
      <c r="K32" s="750"/>
      <c r="L32" s="750"/>
      <c r="M32" s="751"/>
      <c r="N32" s="752"/>
      <c r="O32" s="753"/>
      <c r="P32" s="754"/>
      <c r="Q32" s="750">
        <v>66</v>
      </c>
      <c r="R32" s="750">
        <v>154</v>
      </c>
      <c r="S32" s="780"/>
      <c r="T32" s="781"/>
      <c r="U32" s="753">
        <f>SUM(Q32,S32)</f>
        <v>66</v>
      </c>
      <c r="V32" s="754">
        <f>SUM(R32,T32)</f>
        <v>154</v>
      </c>
      <c r="W32" s="756">
        <v>220</v>
      </c>
    </row>
    <row r="33" spans="1:23" s="112" customFormat="1" ht="14.25" customHeight="1">
      <c r="A33" s="772" t="s">
        <v>144</v>
      </c>
      <c r="B33" s="742">
        <v>10</v>
      </c>
      <c r="C33" s="744">
        <v>270</v>
      </c>
      <c r="D33" s="744">
        <v>220</v>
      </c>
      <c r="E33" s="773">
        <f t="shared" si="0"/>
        <v>66</v>
      </c>
      <c r="F33" s="774">
        <f t="shared" si="1"/>
        <v>154</v>
      </c>
      <c r="G33" s="747"/>
      <c r="H33" s="747">
        <v>20</v>
      </c>
      <c r="I33" s="747">
        <v>50</v>
      </c>
      <c r="J33" s="748">
        <v>9</v>
      </c>
      <c r="K33" s="750"/>
      <c r="L33" s="750"/>
      <c r="M33" s="751"/>
      <c r="N33" s="752"/>
      <c r="O33" s="753"/>
      <c r="P33" s="754"/>
      <c r="Q33" s="750"/>
      <c r="R33" s="750"/>
      <c r="S33" s="782">
        <v>66</v>
      </c>
      <c r="T33" s="783">
        <v>154</v>
      </c>
      <c r="U33" s="753">
        <f>SUM(Q33,S33)</f>
        <v>66</v>
      </c>
      <c r="V33" s="754">
        <f>SUM(R33,T33)</f>
        <v>154</v>
      </c>
      <c r="W33" s="756">
        <v>220</v>
      </c>
    </row>
    <row r="34" spans="1:23" s="112" customFormat="1" ht="14.25" customHeight="1">
      <c r="A34" s="778" t="s">
        <v>145</v>
      </c>
      <c r="B34" s="742"/>
      <c r="C34" s="744"/>
      <c r="D34" s="744"/>
      <c r="E34" s="773"/>
      <c r="F34" s="774"/>
      <c r="G34" s="747"/>
      <c r="H34" s="747"/>
      <c r="I34" s="747"/>
      <c r="J34" s="748"/>
      <c r="K34" s="750"/>
      <c r="L34" s="750"/>
      <c r="M34" s="751"/>
      <c r="N34" s="752"/>
      <c r="O34" s="753"/>
      <c r="P34" s="754"/>
      <c r="Q34" s="779"/>
      <c r="R34" s="779"/>
      <c r="S34" s="780">
        <v>20</v>
      </c>
      <c r="T34" s="781">
        <v>60</v>
      </c>
      <c r="U34" s="704"/>
      <c r="V34" s="864"/>
      <c r="W34" s="756"/>
    </row>
    <row r="35" spans="1:23" s="112" customFormat="1" ht="14.25" customHeight="1">
      <c r="A35" s="778" t="s">
        <v>146</v>
      </c>
      <c r="B35" s="742"/>
      <c r="C35" s="744"/>
      <c r="D35" s="744"/>
      <c r="E35" s="773"/>
      <c r="F35" s="774"/>
      <c r="G35" s="747"/>
      <c r="H35" s="747"/>
      <c r="I35" s="747"/>
      <c r="J35" s="748"/>
      <c r="K35" s="750"/>
      <c r="L35" s="750"/>
      <c r="M35" s="751"/>
      <c r="N35" s="752"/>
      <c r="O35" s="753"/>
      <c r="P35" s="754"/>
      <c r="Q35" s="779"/>
      <c r="R35" s="779"/>
      <c r="S35" s="780">
        <v>20</v>
      </c>
      <c r="T35" s="781">
        <v>60</v>
      </c>
      <c r="U35" s="704"/>
      <c r="V35" s="864"/>
      <c r="W35" s="756"/>
    </row>
    <row r="36" spans="1:23" s="112" customFormat="1" ht="14.25" customHeight="1">
      <c r="A36" s="778" t="s">
        <v>147</v>
      </c>
      <c r="B36" s="742"/>
      <c r="C36" s="744"/>
      <c r="D36" s="744"/>
      <c r="E36" s="773"/>
      <c r="F36" s="774"/>
      <c r="G36" s="747"/>
      <c r="H36" s="747"/>
      <c r="I36" s="747"/>
      <c r="J36" s="748"/>
      <c r="K36" s="750"/>
      <c r="L36" s="750"/>
      <c r="M36" s="751"/>
      <c r="N36" s="752"/>
      <c r="O36" s="753"/>
      <c r="P36" s="754"/>
      <c r="Q36" s="779"/>
      <c r="R36" s="779"/>
      <c r="S36" s="780">
        <v>13</v>
      </c>
      <c r="T36" s="781">
        <v>17</v>
      </c>
      <c r="U36" s="704"/>
      <c r="V36" s="864"/>
      <c r="W36" s="756"/>
    </row>
    <row r="37" spans="1:23" s="112" customFormat="1" ht="14.25" customHeight="1">
      <c r="A37" s="778" t="s">
        <v>148</v>
      </c>
      <c r="B37" s="742"/>
      <c r="C37" s="744"/>
      <c r="D37" s="744"/>
      <c r="E37" s="773"/>
      <c r="F37" s="774"/>
      <c r="G37" s="747"/>
      <c r="H37" s="747"/>
      <c r="I37" s="747"/>
      <c r="J37" s="748"/>
      <c r="K37" s="750"/>
      <c r="L37" s="750"/>
      <c r="M37" s="751"/>
      <c r="N37" s="752"/>
      <c r="O37" s="753"/>
      <c r="P37" s="754"/>
      <c r="Q37" s="779"/>
      <c r="R37" s="779"/>
      <c r="S37" s="780">
        <v>13</v>
      </c>
      <c r="T37" s="781">
        <v>17</v>
      </c>
      <c r="U37" s="704"/>
      <c r="V37" s="864"/>
      <c r="W37" s="756"/>
    </row>
    <row r="38" spans="1:23" s="777" customFormat="1" ht="15" customHeight="1" thickBot="1">
      <c r="A38" s="772" t="s">
        <v>52</v>
      </c>
      <c r="B38" s="742">
        <v>10</v>
      </c>
      <c r="C38" s="744">
        <v>270</v>
      </c>
      <c r="D38" s="744">
        <v>220</v>
      </c>
      <c r="E38" s="784">
        <v>83</v>
      </c>
      <c r="F38" s="785">
        <v>0</v>
      </c>
      <c r="G38" s="747">
        <v>220</v>
      </c>
      <c r="H38" s="747">
        <v>20</v>
      </c>
      <c r="I38" s="747">
        <v>50</v>
      </c>
      <c r="J38" s="748">
        <v>9</v>
      </c>
      <c r="K38" s="750"/>
      <c r="L38" s="750"/>
      <c r="M38" s="751"/>
      <c r="N38" s="752"/>
      <c r="O38" s="753"/>
      <c r="P38" s="754"/>
      <c r="Q38" s="750"/>
      <c r="R38" s="750"/>
      <c r="S38" s="751"/>
      <c r="T38" s="752">
        <v>220</v>
      </c>
      <c r="U38" s="753">
        <f>SUM(Q38,S38)</f>
        <v>0</v>
      </c>
      <c r="V38" s="754">
        <f>SUM(R38,T38)</f>
        <v>220</v>
      </c>
      <c r="W38" s="756">
        <v>220</v>
      </c>
    </row>
    <row r="39" spans="1:34" s="795" customFormat="1" ht="16.5" customHeight="1" thickBot="1">
      <c r="A39" s="786" t="s">
        <v>150</v>
      </c>
      <c r="B39" s="787">
        <f>SUM(B16:B38)</f>
        <v>100</v>
      </c>
      <c r="C39" s="788">
        <f>SUM(C16:C38)</f>
        <v>2700</v>
      </c>
      <c r="D39" s="789">
        <f>SUM(D16:D38)</f>
        <v>2200</v>
      </c>
      <c r="E39" s="790">
        <f>SUM(E17:E33)</f>
        <v>672</v>
      </c>
      <c r="F39" s="791">
        <f>SUM(F17:F38)</f>
        <v>1308</v>
      </c>
      <c r="G39" s="790">
        <v>220</v>
      </c>
      <c r="H39" s="790">
        <v>200</v>
      </c>
      <c r="I39" s="790">
        <v>500</v>
      </c>
      <c r="J39" s="790">
        <v>91</v>
      </c>
      <c r="K39" s="792">
        <v>326</v>
      </c>
      <c r="L39" s="792">
        <v>464</v>
      </c>
      <c r="M39" s="792">
        <v>148</v>
      </c>
      <c r="N39" s="792">
        <v>382</v>
      </c>
      <c r="O39" s="789">
        <f aca="true" t="shared" si="2" ref="O39:W39">SUM(O17:O38)</f>
        <v>474</v>
      </c>
      <c r="P39" s="789">
        <f t="shared" si="2"/>
        <v>846</v>
      </c>
      <c r="Q39" s="792">
        <v>132</v>
      </c>
      <c r="R39" s="792">
        <v>308</v>
      </c>
      <c r="S39" s="792">
        <v>66</v>
      </c>
      <c r="T39" s="792">
        <v>374</v>
      </c>
      <c r="U39" s="789">
        <f t="shared" si="2"/>
        <v>198</v>
      </c>
      <c r="V39" s="789">
        <f t="shared" si="2"/>
        <v>682</v>
      </c>
      <c r="W39" s="793">
        <f t="shared" si="2"/>
        <v>2200</v>
      </c>
      <c r="X39" s="794"/>
      <c r="Y39" s="794"/>
      <c r="Z39" s="794"/>
      <c r="AA39" s="794"/>
      <c r="AB39" s="794"/>
      <c r="AC39" s="794"/>
      <c r="AD39" s="794"/>
      <c r="AE39" s="794"/>
      <c r="AF39" s="794"/>
      <c r="AG39" s="794"/>
      <c r="AH39" s="794"/>
    </row>
    <row r="40" spans="1:250" s="804" customFormat="1" ht="13.5" customHeight="1">
      <c r="A40" s="796" t="s">
        <v>151</v>
      </c>
      <c r="B40" s="797"/>
      <c r="C40" s="798"/>
      <c r="D40" s="798"/>
      <c r="E40" s="799"/>
      <c r="F40" s="751"/>
      <c r="G40" s="751"/>
      <c r="H40" s="751"/>
      <c r="I40" s="751"/>
      <c r="J40" s="800"/>
      <c r="K40" s="799"/>
      <c r="L40" s="750"/>
      <c r="M40" s="751"/>
      <c r="N40" s="752"/>
      <c r="O40" s="753"/>
      <c r="P40" s="753"/>
      <c r="Q40" s="799"/>
      <c r="R40" s="750"/>
      <c r="S40" s="751"/>
      <c r="T40" s="752"/>
      <c r="U40" s="753"/>
      <c r="V40" s="753"/>
      <c r="W40" s="802"/>
      <c r="X40" s="803"/>
      <c r="Y40" s="803"/>
      <c r="Z40" s="803"/>
      <c r="AA40" s="803"/>
      <c r="AB40" s="803"/>
      <c r="AC40" s="803"/>
      <c r="AD40" s="803"/>
      <c r="AE40" s="803"/>
      <c r="AF40" s="803"/>
      <c r="AG40" s="803"/>
      <c r="AH40" s="803"/>
      <c r="AI40" s="803"/>
      <c r="AJ40" s="803"/>
      <c r="AK40" s="803"/>
      <c r="AL40" s="803"/>
      <c r="AM40" s="803"/>
      <c r="AN40" s="803"/>
      <c r="AO40" s="803"/>
      <c r="AP40" s="803"/>
      <c r="AQ40" s="803"/>
      <c r="AR40" s="803"/>
      <c r="AS40" s="803"/>
      <c r="AT40" s="803"/>
      <c r="AU40" s="803"/>
      <c r="AV40" s="803"/>
      <c r="AW40" s="803"/>
      <c r="AX40" s="803"/>
      <c r="AY40" s="803"/>
      <c r="AZ40" s="803"/>
      <c r="BA40" s="803"/>
      <c r="BB40" s="803"/>
      <c r="BC40" s="803"/>
      <c r="BD40" s="803"/>
      <c r="BE40" s="803"/>
      <c r="BF40" s="803"/>
      <c r="BG40" s="803"/>
      <c r="BH40" s="803"/>
      <c r="BI40" s="803"/>
      <c r="BJ40" s="803"/>
      <c r="BK40" s="803"/>
      <c r="BL40" s="803"/>
      <c r="BM40" s="803"/>
      <c r="BN40" s="803"/>
      <c r="BO40" s="803"/>
      <c r="BP40" s="803"/>
      <c r="BQ40" s="803"/>
      <c r="BR40" s="803"/>
      <c r="BS40" s="803"/>
      <c r="BT40" s="803"/>
      <c r="BU40" s="803"/>
      <c r="BV40" s="803"/>
      <c r="BW40" s="803"/>
      <c r="BX40" s="803"/>
      <c r="BY40" s="803"/>
      <c r="BZ40" s="803"/>
      <c r="CA40" s="803"/>
      <c r="CB40" s="803"/>
      <c r="CC40" s="803"/>
      <c r="CD40" s="803"/>
      <c r="CE40" s="803"/>
      <c r="CF40" s="803"/>
      <c r="CG40" s="803"/>
      <c r="CH40" s="803"/>
      <c r="CI40" s="803"/>
      <c r="CJ40" s="803"/>
      <c r="CK40" s="803"/>
      <c r="CL40" s="803"/>
      <c r="CM40" s="803"/>
      <c r="CN40" s="803"/>
      <c r="CO40" s="803"/>
      <c r="CP40" s="803"/>
      <c r="CQ40" s="803"/>
      <c r="CR40" s="803"/>
      <c r="CS40" s="803"/>
      <c r="CT40" s="803"/>
      <c r="CU40" s="803"/>
      <c r="CV40" s="803"/>
      <c r="CW40" s="803"/>
      <c r="CX40" s="803"/>
      <c r="CY40" s="803"/>
      <c r="CZ40" s="803"/>
      <c r="DA40" s="803"/>
      <c r="DB40" s="803"/>
      <c r="DC40" s="803"/>
      <c r="DD40" s="803"/>
      <c r="DE40" s="803"/>
      <c r="DF40" s="803"/>
      <c r="DG40" s="803"/>
      <c r="DH40" s="803"/>
      <c r="DI40" s="803"/>
      <c r="DJ40" s="803"/>
      <c r="DK40" s="803"/>
      <c r="DL40" s="803"/>
      <c r="DM40" s="803"/>
      <c r="DN40" s="803"/>
      <c r="DO40" s="803"/>
      <c r="DP40" s="803"/>
      <c r="DQ40" s="803"/>
      <c r="DR40" s="803"/>
      <c r="DS40" s="803"/>
      <c r="DT40" s="803"/>
      <c r="DU40" s="803"/>
      <c r="DV40" s="803"/>
      <c r="DW40" s="803"/>
      <c r="DX40" s="803"/>
      <c r="DY40" s="803"/>
      <c r="DZ40" s="803"/>
      <c r="EA40" s="803"/>
      <c r="EB40" s="803"/>
      <c r="EC40" s="803"/>
      <c r="ED40" s="803"/>
      <c r="EE40" s="803"/>
      <c r="EF40" s="803"/>
      <c r="EG40" s="803"/>
      <c r="EH40" s="803"/>
      <c r="EI40" s="803"/>
      <c r="EJ40" s="803"/>
      <c r="EK40" s="803"/>
      <c r="EL40" s="803"/>
      <c r="EM40" s="803"/>
      <c r="EN40" s="803"/>
      <c r="EO40" s="803"/>
      <c r="EP40" s="803"/>
      <c r="EQ40" s="803"/>
      <c r="ER40" s="803"/>
      <c r="ES40" s="803"/>
      <c r="ET40" s="803"/>
      <c r="EU40" s="803"/>
      <c r="EV40" s="803"/>
      <c r="EW40" s="803"/>
      <c r="EX40" s="803"/>
      <c r="EY40" s="803"/>
      <c r="EZ40" s="803"/>
      <c r="FA40" s="803"/>
      <c r="FB40" s="803"/>
      <c r="FC40" s="803"/>
      <c r="FD40" s="803"/>
      <c r="FE40" s="803"/>
      <c r="FF40" s="803"/>
      <c r="FG40" s="803"/>
      <c r="FH40" s="803"/>
      <c r="FI40" s="803"/>
      <c r="FJ40" s="803"/>
      <c r="FK40" s="803"/>
      <c r="FL40" s="803"/>
      <c r="FM40" s="803"/>
      <c r="FN40" s="803"/>
      <c r="FO40" s="803"/>
      <c r="FP40" s="803"/>
      <c r="FQ40" s="803"/>
      <c r="FR40" s="803"/>
      <c r="FS40" s="803"/>
      <c r="FT40" s="803"/>
      <c r="FU40" s="803"/>
      <c r="FV40" s="803"/>
      <c r="FW40" s="803"/>
      <c r="FX40" s="803"/>
      <c r="FY40" s="803"/>
      <c r="FZ40" s="803"/>
      <c r="GA40" s="803"/>
      <c r="GB40" s="803"/>
      <c r="GC40" s="803"/>
      <c r="GD40" s="803"/>
      <c r="GE40" s="803"/>
      <c r="GF40" s="803"/>
      <c r="GG40" s="803"/>
      <c r="GH40" s="803"/>
      <c r="GI40" s="803"/>
      <c r="GJ40" s="803"/>
      <c r="GK40" s="803"/>
      <c r="GL40" s="803"/>
      <c r="GM40" s="803"/>
      <c r="GN40" s="803"/>
      <c r="GO40" s="803"/>
      <c r="GP40" s="803"/>
      <c r="GQ40" s="803"/>
      <c r="GR40" s="803"/>
      <c r="GS40" s="803"/>
      <c r="GT40" s="803"/>
      <c r="GU40" s="803"/>
      <c r="GV40" s="803"/>
      <c r="GW40" s="803"/>
      <c r="GX40" s="803"/>
      <c r="GY40" s="803"/>
      <c r="GZ40" s="803"/>
      <c r="HA40" s="803"/>
      <c r="HB40" s="803"/>
      <c r="HC40" s="803"/>
      <c r="HD40" s="803"/>
      <c r="HE40" s="803"/>
      <c r="HF40" s="803"/>
      <c r="HG40" s="803"/>
      <c r="HH40" s="803"/>
      <c r="HI40" s="803"/>
      <c r="HJ40" s="803"/>
      <c r="HK40" s="803"/>
      <c r="HL40" s="803"/>
      <c r="HM40" s="803"/>
      <c r="HN40" s="803"/>
      <c r="HO40" s="803"/>
      <c r="HP40" s="803"/>
      <c r="HQ40" s="803"/>
      <c r="HR40" s="803"/>
      <c r="HS40" s="803"/>
      <c r="HT40" s="803"/>
      <c r="HU40" s="803"/>
      <c r="HV40" s="803"/>
      <c r="HW40" s="803"/>
      <c r="HX40" s="803"/>
      <c r="HY40" s="803"/>
      <c r="HZ40" s="803"/>
      <c r="IA40" s="803"/>
      <c r="IB40" s="803"/>
      <c r="IC40" s="803"/>
      <c r="ID40" s="803"/>
      <c r="IE40" s="803"/>
      <c r="IF40" s="803"/>
      <c r="IG40" s="803"/>
      <c r="IH40" s="803"/>
      <c r="II40" s="803"/>
      <c r="IJ40" s="803"/>
      <c r="IK40" s="803"/>
      <c r="IL40" s="803"/>
      <c r="IM40" s="803"/>
      <c r="IN40" s="803"/>
      <c r="IO40" s="803"/>
      <c r="IP40" s="803"/>
    </row>
    <row r="41" spans="1:103" s="809" customFormat="1" ht="15" customHeight="1">
      <c r="A41" s="772" t="s">
        <v>152</v>
      </c>
      <c r="B41" s="805">
        <v>5</v>
      </c>
      <c r="C41" s="806">
        <v>135</v>
      </c>
      <c r="D41" s="806">
        <v>110</v>
      </c>
      <c r="E41" s="784">
        <f>D41*0.3</f>
        <v>33</v>
      </c>
      <c r="F41" s="785">
        <f>D41-E41</f>
        <v>77</v>
      </c>
      <c r="G41" s="751"/>
      <c r="H41" s="751">
        <v>10</v>
      </c>
      <c r="I41" s="751">
        <v>25</v>
      </c>
      <c r="J41" s="800">
        <v>3</v>
      </c>
      <c r="K41" s="799"/>
      <c r="L41" s="750"/>
      <c r="M41" s="751"/>
      <c r="N41" s="752"/>
      <c r="O41" s="753"/>
      <c r="P41" s="753"/>
      <c r="Q41" s="799">
        <v>33</v>
      </c>
      <c r="R41" s="750">
        <v>77</v>
      </c>
      <c r="S41" s="782"/>
      <c r="T41" s="752"/>
      <c r="U41" s="753">
        <v>33</v>
      </c>
      <c r="V41" s="753">
        <v>77</v>
      </c>
      <c r="W41" s="756">
        <v>110</v>
      </c>
      <c r="X41" s="808"/>
      <c r="Y41" s="808"/>
      <c r="Z41" s="808"/>
      <c r="AA41" s="808"/>
      <c r="AB41" s="808"/>
      <c r="AC41" s="808"/>
      <c r="AD41" s="808"/>
      <c r="AE41" s="808"/>
      <c r="AF41" s="808"/>
      <c r="AG41" s="808"/>
      <c r="AH41" s="808"/>
      <c r="AI41" s="808"/>
      <c r="AJ41" s="808"/>
      <c r="AK41" s="808"/>
      <c r="AL41" s="808"/>
      <c r="AM41" s="808"/>
      <c r="AN41" s="808"/>
      <c r="AO41" s="808"/>
      <c r="AP41" s="808"/>
      <c r="AQ41" s="808"/>
      <c r="AR41" s="808"/>
      <c r="AS41" s="808"/>
      <c r="AT41" s="808"/>
      <c r="AU41" s="808"/>
      <c r="AV41" s="808"/>
      <c r="AW41" s="808"/>
      <c r="AX41" s="808"/>
      <c r="AY41" s="808"/>
      <c r="AZ41" s="808"/>
      <c r="BA41" s="808"/>
      <c r="BB41" s="808"/>
      <c r="BC41" s="808"/>
      <c r="BD41" s="808"/>
      <c r="BE41" s="808"/>
      <c r="BF41" s="808"/>
      <c r="BG41" s="808"/>
      <c r="BH41" s="808"/>
      <c r="BI41" s="808"/>
      <c r="BJ41" s="808"/>
      <c r="BK41" s="808"/>
      <c r="BL41" s="808"/>
      <c r="BM41" s="808"/>
      <c r="BN41" s="808"/>
      <c r="BO41" s="808"/>
      <c r="BP41" s="808"/>
      <c r="BQ41" s="808"/>
      <c r="BR41" s="808"/>
      <c r="BS41" s="808"/>
      <c r="BT41" s="808"/>
      <c r="BU41" s="808"/>
      <c r="BV41" s="808"/>
      <c r="BW41" s="808"/>
      <c r="BX41" s="808"/>
      <c r="BY41" s="808"/>
      <c r="BZ41" s="808"/>
      <c r="CA41" s="808"/>
      <c r="CB41" s="808"/>
      <c r="CC41" s="808"/>
      <c r="CD41" s="808"/>
      <c r="CE41" s="808"/>
      <c r="CF41" s="808"/>
      <c r="CG41" s="808"/>
      <c r="CH41" s="808"/>
      <c r="CI41" s="808"/>
      <c r="CJ41" s="808"/>
      <c r="CK41" s="808"/>
      <c r="CL41" s="808"/>
      <c r="CM41" s="808"/>
      <c r="CN41" s="808"/>
      <c r="CO41" s="808"/>
      <c r="CP41" s="808"/>
      <c r="CQ41" s="808"/>
      <c r="CR41" s="808"/>
      <c r="CS41" s="808"/>
      <c r="CT41" s="808"/>
      <c r="CU41" s="808"/>
      <c r="CV41" s="808"/>
      <c r="CW41" s="808"/>
      <c r="CX41" s="808"/>
      <c r="CY41" s="808"/>
    </row>
    <row r="42" spans="1:103" s="809" customFormat="1" ht="15" customHeight="1">
      <c r="A42" s="772" t="s">
        <v>153</v>
      </c>
      <c r="B42" s="810"/>
      <c r="C42" s="811"/>
      <c r="D42" s="811"/>
      <c r="E42" s="784">
        <f>D42*0.3</f>
        <v>0</v>
      </c>
      <c r="F42" s="785">
        <f>D42-E42</f>
        <v>0</v>
      </c>
      <c r="G42" s="751"/>
      <c r="H42" s="812"/>
      <c r="I42" s="812"/>
      <c r="J42" s="813"/>
      <c r="K42" s="814"/>
      <c r="L42" s="815"/>
      <c r="M42" s="812"/>
      <c r="N42" s="816"/>
      <c r="O42" s="753"/>
      <c r="P42" s="753"/>
      <c r="Q42" s="814"/>
      <c r="R42" s="815"/>
      <c r="S42" s="812"/>
      <c r="T42" s="816"/>
      <c r="U42" s="817"/>
      <c r="V42" s="753">
        <v>0</v>
      </c>
      <c r="W42" s="820"/>
      <c r="X42" s="808"/>
      <c r="Y42" s="808"/>
      <c r="Z42" s="808"/>
      <c r="AA42" s="808"/>
      <c r="AB42" s="808"/>
      <c r="AC42" s="808"/>
      <c r="AD42" s="808"/>
      <c r="AE42" s="808"/>
      <c r="AF42" s="808"/>
      <c r="AG42" s="808"/>
      <c r="AH42" s="808"/>
      <c r="AI42" s="808"/>
      <c r="AJ42" s="808"/>
      <c r="AK42" s="808"/>
      <c r="AL42" s="808"/>
      <c r="AM42" s="808"/>
      <c r="AN42" s="808"/>
      <c r="AO42" s="808"/>
      <c r="AP42" s="808"/>
      <c r="AQ42" s="808"/>
      <c r="AR42" s="808"/>
      <c r="AS42" s="808"/>
      <c r="AT42" s="808"/>
      <c r="AU42" s="808"/>
      <c r="AV42" s="808"/>
      <c r="AW42" s="808"/>
      <c r="AX42" s="808"/>
      <c r="AY42" s="808"/>
      <c r="AZ42" s="808"/>
      <c r="BA42" s="808"/>
      <c r="BB42" s="808"/>
      <c r="BC42" s="808"/>
      <c r="BD42" s="808"/>
      <c r="BE42" s="808"/>
      <c r="BF42" s="808"/>
      <c r="BG42" s="808"/>
      <c r="BH42" s="808"/>
      <c r="BI42" s="808"/>
      <c r="BJ42" s="808"/>
      <c r="BK42" s="808"/>
      <c r="BL42" s="808"/>
      <c r="BM42" s="808"/>
      <c r="BN42" s="808"/>
      <c r="BO42" s="808"/>
      <c r="BP42" s="808"/>
      <c r="BQ42" s="808"/>
      <c r="BR42" s="808"/>
      <c r="BS42" s="808"/>
      <c r="BT42" s="808"/>
      <c r="BU42" s="808"/>
      <c r="BV42" s="808"/>
      <c r="BW42" s="808"/>
      <c r="BX42" s="808"/>
      <c r="BY42" s="808"/>
      <c r="BZ42" s="808"/>
      <c r="CA42" s="808"/>
      <c r="CB42" s="808"/>
      <c r="CC42" s="808"/>
      <c r="CD42" s="808"/>
      <c r="CE42" s="808"/>
      <c r="CF42" s="808"/>
      <c r="CG42" s="808"/>
      <c r="CH42" s="808"/>
      <c r="CI42" s="808"/>
      <c r="CJ42" s="808"/>
      <c r="CK42" s="808"/>
      <c r="CL42" s="808"/>
      <c r="CM42" s="808"/>
      <c r="CN42" s="808"/>
      <c r="CO42" s="808"/>
      <c r="CP42" s="808"/>
      <c r="CQ42" s="808"/>
      <c r="CR42" s="808"/>
      <c r="CS42" s="808"/>
      <c r="CT42" s="808"/>
      <c r="CU42" s="808"/>
      <c r="CV42" s="808"/>
      <c r="CW42" s="808"/>
      <c r="CX42" s="808"/>
      <c r="CY42" s="808"/>
    </row>
    <row r="43" spans="1:103" s="809" customFormat="1" ht="15" customHeight="1">
      <c r="A43" s="772" t="s">
        <v>154</v>
      </c>
      <c r="B43" s="821">
        <v>5</v>
      </c>
      <c r="C43" s="822">
        <v>135</v>
      </c>
      <c r="D43" s="822">
        <v>110</v>
      </c>
      <c r="E43" s="784">
        <f>D43*0.3</f>
        <v>33</v>
      </c>
      <c r="F43" s="785">
        <f>D43-E43</f>
        <v>77</v>
      </c>
      <c r="G43" s="751"/>
      <c r="H43" s="823">
        <v>10</v>
      </c>
      <c r="I43" s="823">
        <v>25</v>
      </c>
      <c r="J43" s="824">
        <v>4</v>
      </c>
      <c r="K43" s="818"/>
      <c r="L43" s="819"/>
      <c r="M43" s="823"/>
      <c r="N43" s="825"/>
      <c r="O43" s="753"/>
      <c r="P43" s="753"/>
      <c r="Q43" s="818"/>
      <c r="R43" s="819"/>
      <c r="S43" s="857">
        <v>33</v>
      </c>
      <c r="T43" s="858">
        <v>77</v>
      </c>
      <c r="U43" s="828">
        <v>33</v>
      </c>
      <c r="V43" s="753">
        <v>77</v>
      </c>
      <c r="W43" s="756">
        <v>110</v>
      </c>
      <c r="X43" s="808"/>
      <c r="Y43" s="808"/>
      <c r="Z43" s="808"/>
      <c r="AA43" s="808"/>
      <c r="AB43" s="808"/>
      <c r="AC43" s="808"/>
      <c r="AD43" s="808"/>
      <c r="AE43" s="808"/>
      <c r="AF43" s="808"/>
      <c r="AG43" s="808"/>
      <c r="AH43" s="808"/>
      <c r="AI43" s="808"/>
      <c r="AJ43" s="808"/>
      <c r="AK43" s="808"/>
      <c r="AL43" s="808"/>
      <c r="AM43" s="808"/>
      <c r="AN43" s="808"/>
      <c r="AO43" s="808"/>
      <c r="AP43" s="808"/>
      <c r="AQ43" s="808"/>
      <c r="AR43" s="808"/>
      <c r="AS43" s="808"/>
      <c r="AT43" s="808"/>
      <c r="AU43" s="808"/>
      <c r="AV43" s="808"/>
      <c r="AW43" s="808"/>
      <c r="AX43" s="808"/>
      <c r="AY43" s="808"/>
      <c r="AZ43" s="808"/>
      <c r="BA43" s="808"/>
      <c r="BB43" s="808"/>
      <c r="BC43" s="808"/>
      <c r="BD43" s="808"/>
      <c r="BE43" s="808"/>
      <c r="BF43" s="808"/>
      <c r="BG43" s="808"/>
      <c r="BH43" s="808"/>
      <c r="BI43" s="808"/>
      <c r="BJ43" s="808"/>
      <c r="BK43" s="808"/>
      <c r="BL43" s="808"/>
      <c r="BM43" s="808"/>
      <c r="BN43" s="808"/>
      <c r="BO43" s="808"/>
      <c r="BP43" s="808"/>
      <c r="BQ43" s="808"/>
      <c r="BR43" s="808"/>
      <c r="BS43" s="808"/>
      <c r="BT43" s="808"/>
      <c r="BU43" s="808"/>
      <c r="BV43" s="808"/>
      <c r="BW43" s="808"/>
      <c r="BX43" s="808"/>
      <c r="BY43" s="808"/>
      <c r="BZ43" s="808"/>
      <c r="CA43" s="808"/>
      <c r="CB43" s="808"/>
      <c r="CC43" s="808"/>
      <c r="CD43" s="808"/>
      <c r="CE43" s="808"/>
      <c r="CF43" s="808"/>
      <c r="CG43" s="808"/>
      <c r="CH43" s="808"/>
      <c r="CI43" s="808"/>
      <c r="CJ43" s="808"/>
      <c r="CK43" s="808"/>
      <c r="CL43" s="808"/>
      <c r="CM43" s="808"/>
      <c r="CN43" s="808"/>
      <c r="CO43" s="808"/>
      <c r="CP43" s="808"/>
      <c r="CQ43" s="808"/>
      <c r="CR43" s="808"/>
      <c r="CS43" s="808"/>
      <c r="CT43" s="808"/>
      <c r="CU43" s="808"/>
      <c r="CV43" s="808"/>
      <c r="CW43" s="808"/>
      <c r="CX43" s="808"/>
      <c r="CY43" s="808"/>
    </row>
    <row r="44" spans="1:23" s="843" customFormat="1" ht="13.5" customHeight="1">
      <c r="A44" s="833" t="s">
        <v>155</v>
      </c>
      <c r="B44" s="834">
        <f aca="true" t="shared" si="3" ref="B44:G44">SUM(B41:B43)</f>
        <v>10</v>
      </c>
      <c r="C44" s="835">
        <f t="shared" si="3"/>
        <v>270</v>
      </c>
      <c r="D44" s="835">
        <f t="shared" si="3"/>
        <v>220</v>
      </c>
      <c r="E44" s="836">
        <f t="shared" si="3"/>
        <v>66</v>
      </c>
      <c r="F44" s="837">
        <f t="shared" si="3"/>
        <v>154</v>
      </c>
      <c r="G44" s="837">
        <f t="shared" si="3"/>
        <v>0</v>
      </c>
      <c r="H44" s="837">
        <v>20</v>
      </c>
      <c r="I44" s="837">
        <v>50</v>
      </c>
      <c r="J44" s="838">
        <v>7</v>
      </c>
      <c r="K44" s="836">
        <v>0</v>
      </c>
      <c r="L44" s="839">
        <v>0</v>
      </c>
      <c r="M44" s="837">
        <v>0</v>
      </c>
      <c r="N44" s="840">
        <v>0</v>
      </c>
      <c r="O44" s="841">
        <v>0</v>
      </c>
      <c r="P44" s="841">
        <v>0</v>
      </c>
      <c r="Q44" s="836">
        <v>33</v>
      </c>
      <c r="R44" s="839">
        <v>77</v>
      </c>
      <c r="S44" s="837">
        <v>33</v>
      </c>
      <c r="T44" s="840">
        <v>77</v>
      </c>
      <c r="U44" s="841">
        <v>66</v>
      </c>
      <c r="V44" s="841">
        <v>154</v>
      </c>
      <c r="W44" s="842">
        <f>SUM(W41:W43)</f>
        <v>220</v>
      </c>
    </row>
    <row r="45" spans="1:23" s="843" customFormat="1" ht="13.5" customHeight="1">
      <c r="A45" s="844" t="s">
        <v>156</v>
      </c>
      <c r="B45" s="834">
        <f aca="true" t="shared" si="4" ref="B45:G45">SUM(B39,B44)</f>
        <v>110</v>
      </c>
      <c r="C45" s="835">
        <f t="shared" si="4"/>
        <v>2970</v>
      </c>
      <c r="D45" s="835">
        <f t="shared" si="4"/>
        <v>2420</v>
      </c>
      <c r="E45" s="836">
        <f t="shared" si="4"/>
        <v>738</v>
      </c>
      <c r="F45" s="845">
        <f t="shared" si="4"/>
        <v>1462</v>
      </c>
      <c r="G45" s="837">
        <f t="shared" si="4"/>
        <v>220</v>
      </c>
      <c r="H45" s="837">
        <v>220</v>
      </c>
      <c r="I45" s="837">
        <v>550</v>
      </c>
      <c r="J45" s="838">
        <v>98</v>
      </c>
      <c r="K45" s="836">
        <v>326</v>
      </c>
      <c r="L45" s="839">
        <v>464</v>
      </c>
      <c r="M45" s="837">
        <v>148</v>
      </c>
      <c r="N45" s="840">
        <v>382</v>
      </c>
      <c r="O45" s="841">
        <f>SUM(O39,O44)</f>
        <v>474</v>
      </c>
      <c r="P45" s="841">
        <f>SUM(P39,P44)</f>
        <v>846</v>
      </c>
      <c r="Q45" s="836">
        <v>165</v>
      </c>
      <c r="R45" s="839">
        <v>385</v>
      </c>
      <c r="S45" s="837">
        <v>99</v>
      </c>
      <c r="T45" s="840">
        <v>451</v>
      </c>
      <c r="U45" s="841">
        <v>264</v>
      </c>
      <c r="V45" s="841">
        <f>SUM(V39,V44)</f>
        <v>836</v>
      </c>
      <c r="W45" s="842">
        <f>SUM(W39,W44)</f>
        <v>2420</v>
      </c>
    </row>
    <row r="46" spans="1:23" s="843" customFormat="1" ht="15" customHeight="1" thickBot="1">
      <c r="A46" s="846" t="s">
        <v>40</v>
      </c>
      <c r="B46" s="810">
        <v>6</v>
      </c>
      <c r="C46" s="847">
        <v>162</v>
      </c>
      <c r="D46" s="847">
        <v>132</v>
      </c>
      <c r="E46" s="814">
        <v>132</v>
      </c>
      <c r="F46" s="812"/>
      <c r="G46" s="812"/>
      <c r="H46" s="812"/>
      <c r="I46" s="812"/>
      <c r="J46" s="813"/>
      <c r="K46" s="814">
        <v>40</v>
      </c>
      <c r="L46" s="815"/>
      <c r="M46" s="812">
        <v>26</v>
      </c>
      <c r="N46" s="816"/>
      <c r="O46" s="817">
        <v>66</v>
      </c>
      <c r="P46" s="817"/>
      <c r="Q46" s="814">
        <v>40</v>
      </c>
      <c r="R46" s="815"/>
      <c r="S46" s="812">
        <v>26</v>
      </c>
      <c r="T46" s="816"/>
      <c r="U46" s="817">
        <v>66</v>
      </c>
      <c r="V46" s="817"/>
      <c r="W46" s="748">
        <v>132</v>
      </c>
    </row>
    <row r="47" spans="1:23" s="853" customFormat="1" ht="16.5" customHeight="1" thickBot="1">
      <c r="A47" s="849"/>
      <c r="B47" s="850"/>
      <c r="C47" s="851"/>
      <c r="D47" s="851"/>
      <c r="E47" s="793"/>
      <c r="F47" s="788"/>
      <c r="G47" s="793"/>
      <c r="H47" s="793"/>
      <c r="I47" s="793"/>
      <c r="J47" s="793"/>
      <c r="K47" s="793"/>
      <c r="L47" s="793"/>
      <c r="M47" s="793"/>
      <c r="N47" s="793"/>
      <c r="O47" s="852"/>
      <c r="P47" s="793"/>
      <c r="Q47" s="852"/>
      <c r="R47" s="793"/>
      <c r="S47" s="852"/>
      <c r="T47" s="793"/>
      <c r="U47" s="852"/>
      <c r="V47" s="793"/>
      <c r="W47" s="793"/>
    </row>
    <row r="48" spans="1:22" s="697" customFormat="1" ht="12.75">
      <c r="A48" s="710"/>
      <c r="B48" s="712"/>
      <c r="C48" s="710"/>
      <c r="D48" s="710"/>
      <c r="E48" s="712"/>
      <c r="F48" s="712"/>
      <c r="G48" s="712"/>
      <c r="H48" s="712"/>
      <c r="I48" s="712"/>
      <c r="J48" s="710"/>
      <c r="K48" s="710"/>
      <c r="L48" s="710"/>
      <c r="M48" s="710"/>
      <c r="N48" s="710"/>
      <c r="O48" s="710"/>
      <c r="P48" s="710"/>
      <c r="Q48" s="710"/>
      <c r="R48" s="710"/>
      <c r="S48" s="710"/>
      <c r="T48" s="710"/>
      <c r="U48" s="710"/>
      <c r="V48" s="710"/>
    </row>
  </sheetData>
  <sheetProtection/>
  <mergeCells count="32">
    <mergeCell ref="A1:S1"/>
    <mergeCell ref="T1:W1"/>
    <mergeCell ref="C2:H2"/>
    <mergeCell ref="T2:W2"/>
    <mergeCell ref="A3:V3"/>
    <mergeCell ref="A5:L5"/>
    <mergeCell ref="A7:S7"/>
    <mergeCell ref="A9:S9"/>
    <mergeCell ref="A11:A15"/>
    <mergeCell ref="B11:B15"/>
    <mergeCell ref="C11:W11"/>
    <mergeCell ref="C12:C15"/>
    <mergeCell ref="E12:E15"/>
    <mergeCell ref="F12:F15"/>
    <mergeCell ref="G12:G15"/>
    <mergeCell ref="H12:H15"/>
    <mergeCell ref="I12:I15"/>
    <mergeCell ref="J12:J15"/>
    <mergeCell ref="D13:D15"/>
    <mergeCell ref="K13:L13"/>
    <mergeCell ref="M13:N13"/>
    <mergeCell ref="O13:P14"/>
    <mergeCell ref="Q13:R13"/>
    <mergeCell ref="S13:T13"/>
    <mergeCell ref="W13:W14"/>
    <mergeCell ref="K14:L14"/>
    <mergeCell ref="M14:N14"/>
    <mergeCell ref="Q14:R14"/>
    <mergeCell ref="S14:T14"/>
    <mergeCell ref="K12:P12"/>
    <mergeCell ref="Q12:V12"/>
    <mergeCell ref="U13:V14"/>
  </mergeCells>
  <printOptions/>
  <pageMargins left="0.3937007874015748" right="0.31496062992125984" top="0.5905511811023623" bottom="0.1968503937007874" header="0.31496062992125984" footer="0.3149606299212598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P44"/>
  <sheetViews>
    <sheetView workbookViewId="0" topLeftCell="A3">
      <selection activeCell="F40" sqref="F40"/>
    </sheetView>
  </sheetViews>
  <sheetFormatPr defaultColWidth="9.140625" defaultRowHeight="12.75"/>
  <cols>
    <col min="1" max="1" width="61.28125" style="710" customWidth="1"/>
    <col min="2" max="2" width="7.421875" style="712" customWidth="1"/>
    <col min="3" max="4" width="5.7109375" style="710" customWidth="1"/>
    <col min="5" max="9" width="5.7109375" style="712" customWidth="1"/>
    <col min="10" max="22" width="5.7109375" style="710" customWidth="1"/>
    <col min="23" max="16384" width="9.140625" style="710" customWidth="1"/>
  </cols>
  <sheetData>
    <row r="1" spans="1:23" ht="15" customHeight="1">
      <c r="A1" s="1453" t="s">
        <v>226</v>
      </c>
      <c r="B1" s="1453"/>
      <c r="C1" s="1453"/>
      <c r="D1" s="1453"/>
      <c r="E1" s="1453"/>
      <c r="F1" s="1453"/>
      <c r="G1" s="1453"/>
      <c r="H1" s="1453"/>
      <c r="I1" s="1453"/>
      <c r="J1" s="1453"/>
      <c r="K1" s="1453"/>
      <c r="L1" s="1453"/>
      <c r="M1" s="1453"/>
      <c r="N1" s="1453"/>
      <c r="O1" s="1453"/>
      <c r="P1" s="1453"/>
      <c r="Q1" s="1453"/>
      <c r="R1" s="1453"/>
      <c r="S1" s="1453"/>
      <c r="T1" s="1458"/>
      <c r="U1" s="1458"/>
      <c r="V1" s="1458"/>
      <c r="W1" s="1458"/>
    </row>
    <row r="2" spans="1:22" ht="15.75">
      <c r="A2" s="711"/>
      <c r="B2" s="1453" t="s">
        <v>227</v>
      </c>
      <c r="C2" s="1453"/>
      <c r="D2" s="1453"/>
      <c r="E2" s="1453"/>
      <c r="F2" s="1453"/>
      <c r="G2" s="1453"/>
      <c r="H2" s="1453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1457"/>
      <c r="U2" s="1457"/>
      <c r="V2" s="1457"/>
    </row>
    <row r="3" spans="1:22" ht="15" customHeight="1">
      <c r="A3" s="1453" t="s">
        <v>164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</row>
    <row r="4" spans="1:19" ht="12.75" customHeight="1">
      <c r="A4" s="711"/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</row>
    <row r="5" spans="1:19" ht="12.75" customHeight="1">
      <c r="A5" s="1454" t="s">
        <v>228</v>
      </c>
      <c r="B5" s="1454"/>
      <c r="C5" s="1454"/>
      <c r="D5" s="1454"/>
      <c r="E5" s="1454"/>
      <c r="F5" s="1454"/>
      <c r="G5" s="1454"/>
      <c r="H5" s="1454"/>
      <c r="I5" s="1454"/>
      <c r="J5" s="1454"/>
      <c r="K5" s="1454"/>
      <c r="L5" s="1454"/>
      <c r="M5" s="713"/>
      <c r="N5" s="716"/>
      <c r="O5" s="716"/>
      <c r="P5" s="716"/>
      <c r="Q5" s="716"/>
      <c r="R5" s="716"/>
      <c r="S5" s="717"/>
    </row>
    <row r="6" spans="1:19" ht="12.75" customHeight="1">
      <c r="A6" s="713" t="s">
        <v>20</v>
      </c>
      <c r="B6" s="709"/>
      <c r="C6" s="713"/>
      <c r="D6" s="713"/>
      <c r="E6" s="709"/>
      <c r="F6" s="709"/>
      <c r="G6" s="709"/>
      <c r="H6" s="709"/>
      <c r="I6" s="709"/>
      <c r="J6" s="713"/>
      <c r="K6" s="713"/>
      <c r="L6" s="713"/>
      <c r="M6" s="713"/>
      <c r="N6" s="713"/>
      <c r="O6" s="713"/>
      <c r="P6" s="713"/>
      <c r="Q6" s="713"/>
      <c r="R6" s="713"/>
      <c r="S6" s="717"/>
    </row>
    <row r="7" spans="1:19" ht="12.75" customHeight="1">
      <c r="A7" s="1455" t="s">
        <v>229</v>
      </c>
      <c r="B7" s="1455"/>
      <c r="C7" s="1455"/>
      <c r="D7" s="1455"/>
      <c r="E7" s="1455"/>
      <c r="F7" s="1455"/>
      <c r="G7" s="1455"/>
      <c r="H7" s="1455"/>
      <c r="I7" s="1455"/>
      <c r="J7" s="1455"/>
      <c r="K7" s="1455"/>
      <c r="L7" s="1455"/>
      <c r="M7" s="1455"/>
      <c r="N7" s="1455"/>
      <c r="O7" s="1455"/>
      <c r="P7" s="1455"/>
      <c r="Q7" s="1455"/>
      <c r="R7" s="1455"/>
      <c r="S7" s="1455"/>
    </row>
    <row r="8" spans="1:19" ht="12.75" customHeight="1">
      <c r="A8" s="713" t="s">
        <v>230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</row>
    <row r="9" spans="1:19" ht="12.75" customHeight="1" thickBot="1">
      <c r="A9" s="1455" t="s">
        <v>231</v>
      </c>
      <c r="B9" s="1455"/>
      <c r="C9" s="1455"/>
      <c r="D9" s="1455"/>
      <c r="E9" s="1455"/>
      <c r="F9" s="1455"/>
      <c r="G9" s="1455"/>
      <c r="H9" s="1455"/>
      <c r="I9" s="1455"/>
      <c r="J9" s="1455"/>
      <c r="K9" s="1455"/>
      <c r="L9" s="1455"/>
      <c r="M9" s="1455"/>
      <c r="N9" s="1455"/>
      <c r="O9" s="1455"/>
      <c r="P9" s="1455"/>
      <c r="Q9" s="1455"/>
      <c r="R9" s="1455"/>
      <c r="S9" s="1455"/>
    </row>
    <row r="10" spans="1:23" ht="15" customHeight="1" thickBot="1">
      <c r="A10" s="1430" t="s">
        <v>0</v>
      </c>
      <c r="B10" s="1433" t="s">
        <v>17</v>
      </c>
      <c r="C10" s="1434" t="s">
        <v>7</v>
      </c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6"/>
    </row>
    <row r="11" spans="1:23" ht="11.25" customHeight="1" thickBot="1">
      <c r="A11" s="1431"/>
      <c r="B11" s="1428"/>
      <c r="C11" s="1437" t="s">
        <v>10</v>
      </c>
      <c r="D11" s="720"/>
      <c r="E11" s="1441" t="s">
        <v>1</v>
      </c>
      <c r="F11" s="1444" t="s">
        <v>123</v>
      </c>
      <c r="G11" s="1447" t="s">
        <v>124</v>
      </c>
      <c r="H11" s="1447" t="s">
        <v>125</v>
      </c>
      <c r="I11" s="1447" t="s">
        <v>18</v>
      </c>
      <c r="J11" s="1450" t="s">
        <v>19</v>
      </c>
      <c r="K11" s="1424" t="s">
        <v>15</v>
      </c>
      <c r="L11" s="1424"/>
      <c r="M11" s="1425"/>
      <c r="N11" s="1426"/>
      <c r="O11" s="1426"/>
      <c r="P11" s="1427"/>
      <c r="Q11" s="1424" t="s">
        <v>16</v>
      </c>
      <c r="R11" s="1424"/>
      <c r="S11" s="1425"/>
      <c r="T11" s="1426"/>
      <c r="U11" s="1426"/>
      <c r="V11" s="1427"/>
      <c r="W11" s="721"/>
    </row>
    <row r="12" spans="1:23" ht="12.75" customHeight="1">
      <c r="A12" s="1431"/>
      <c r="B12" s="1428"/>
      <c r="C12" s="1438"/>
      <c r="D12" s="1428" t="s">
        <v>126</v>
      </c>
      <c r="E12" s="1442"/>
      <c r="F12" s="1445"/>
      <c r="G12" s="1448"/>
      <c r="H12" s="1448"/>
      <c r="I12" s="1448"/>
      <c r="J12" s="1451"/>
      <c r="K12" s="1411" t="s">
        <v>2</v>
      </c>
      <c r="L12" s="1412"/>
      <c r="M12" s="1413" t="s">
        <v>11</v>
      </c>
      <c r="N12" s="1411"/>
      <c r="O12" s="1414" t="s">
        <v>3</v>
      </c>
      <c r="P12" s="1415"/>
      <c r="Q12" s="1411" t="s">
        <v>2</v>
      </c>
      <c r="R12" s="1412"/>
      <c r="S12" s="1413" t="s">
        <v>11</v>
      </c>
      <c r="T12" s="1411"/>
      <c r="U12" s="1414" t="s">
        <v>3</v>
      </c>
      <c r="V12" s="1415"/>
      <c r="W12" s="1418" t="s">
        <v>3</v>
      </c>
    </row>
    <row r="13" spans="1:23" ht="12.75" customHeight="1" thickBot="1">
      <c r="A13" s="1431"/>
      <c r="B13" s="1428"/>
      <c r="C13" s="1439"/>
      <c r="D13" s="1428"/>
      <c r="E13" s="1442"/>
      <c r="F13" s="1445"/>
      <c r="G13" s="1448"/>
      <c r="H13" s="1448"/>
      <c r="I13" s="1448"/>
      <c r="J13" s="1451"/>
      <c r="K13" s="1420" t="s">
        <v>4</v>
      </c>
      <c r="L13" s="1421"/>
      <c r="M13" s="1422" t="s">
        <v>4</v>
      </c>
      <c r="N13" s="1423"/>
      <c r="O13" s="1416"/>
      <c r="P13" s="1417"/>
      <c r="Q13" s="1420" t="s">
        <v>4</v>
      </c>
      <c r="R13" s="1421"/>
      <c r="S13" s="1422" t="s">
        <v>4</v>
      </c>
      <c r="T13" s="1423"/>
      <c r="U13" s="1416"/>
      <c r="V13" s="1417"/>
      <c r="W13" s="1419"/>
    </row>
    <row r="14" spans="1:23" ht="19.5" customHeight="1" thickBot="1">
      <c r="A14" s="1432"/>
      <c r="B14" s="1429"/>
      <c r="C14" s="1440"/>
      <c r="D14" s="1429"/>
      <c r="E14" s="1443"/>
      <c r="F14" s="1446"/>
      <c r="G14" s="1449"/>
      <c r="H14" s="1449"/>
      <c r="I14" s="1449"/>
      <c r="J14" s="1452"/>
      <c r="K14" s="722" t="s">
        <v>12</v>
      </c>
      <c r="L14" s="718" t="s">
        <v>13</v>
      </c>
      <c r="M14" s="723" t="s">
        <v>12</v>
      </c>
      <c r="N14" s="719" t="s">
        <v>13</v>
      </c>
      <c r="O14" s="724" t="s">
        <v>12</v>
      </c>
      <c r="P14" s="725" t="s">
        <v>13</v>
      </c>
      <c r="Q14" s="722" t="s">
        <v>12</v>
      </c>
      <c r="R14" s="718" t="s">
        <v>13</v>
      </c>
      <c r="S14" s="723" t="s">
        <v>12</v>
      </c>
      <c r="T14" s="719" t="s">
        <v>13</v>
      </c>
      <c r="U14" s="724" t="s">
        <v>12</v>
      </c>
      <c r="V14" s="725" t="s">
        <v>13</v>
      </c>
      <c r="W14" s="726" t="s">
        <v>8</v>
      </c>
    </row>
    <row r="15" spans="1:23" ht="15.75" customHeight="1">
      <c r="A15" s="727" t="s">
        <v>232</v>
      </c>
      <c r="B15" s="728"/>
      <c r="C15" s="859"/>
      <c r="D15" s="730"/>
      <c r="E15" s="731"/>
      <c r="F15" s="732"/>
      <c r="G15" s="733"/>
      <c r="H15" s="733"/>
      <c r="I15" s="733"/>
      <c r="J15" s="734"/>
      <c r="K15" s="735"/>
      <c r="L15" s="735"/>
      <c r="M15" s="736"/>
      <c r="N15" s="737"/>
      <c r="O15" s="738"/>
      <c r="P15" s="738"/>
      <c r="Q15" s="735"/>
      <c r="R15" s="735"/>
      <c r="S15" s="736"/>
      <c r="T15" s="737"/>
      <c r="U15" s="738"/>
      <c r="V15" s="738"/>
      <c r="W15" s="740"/>
    </row>
    <row r="16" spans="1:23" s="112" customFormat="1" ht="15" customHeight="1">
      <c r="A16" s="1077" t="s">
        <v>233</v>
      </c>
      <c r="B16" s="742"/>
      <c r="C16" s="744"/>
      <c r="D16" s="744"/>
      <c r="E16" s="759"/>
      <c r="F16" s="746"/>
      <c r="G16" s="747"/>
      <c r="H16" s="760"/>
      <c r="I16" s="747"/>
      <c r="J16" s="688"/>
      <c r="K16" s="761"/>
      <c r="L16" s="762"/>
      <c r="M16" s="760"/>
      <c r="N16" s="764"/>
      <c r="O16" s="765"/>
      <c r="P16" s="766"/>
      <c r="Q16" s="767"/>
      <c r="R16" s="762"/>
      <c r="S16" s="747"/>
      <c r="T16" s="764"/>
      <c r="U16" s="768"/>
      <c r="V16" s="766"/>
      <c r="W16" s="688"/>
    </row>
    <row r="17" spans="1:23" s="777" customFormat="1" ht="13.5" customHeight="1">
      <c r="A17" s="772" t="s">
        <v>234</v>
      </c>
      <c r="B17" s="742">
        <v>10</v>
      </c>
      <c r="C17" s="744">
        <v>270</v>
      </c>
      <c r="D17" s="744">
        <v>180</v>
      </c>
      <c r="E17" s="773">
        <f>D17*0.3</f>
        <v>54</v>
      </c>
      <c r="F17" s="774">
        <f>D17-E17</f>
        <v>126</v>
      </c>
      <c r="G17" s="747"/>
      <c r="H17" s="747">
        <v>14</v>
      </c>
      <c r="I17" s="747">
        <v>90</v>
      </c>
      <c r="J17" s="748">
        <v>6</v>
      </c>
      <c r="K17" s="750">
        <v>54</v>
      </c>
      <c r="L17" s="750">
        <v>126</v>
      </c>
      <c r="M17" s="1078"/>
      <c r="N17" s="1079"/>
      <c r="O17" s="753">
        <f>SUM(K17,M17)</f>
        <v>54</v>
      </c>
      <c r="P17" s="754">
        <f>SUM(L17,N17)</f>
        <v>126</v>
      </c>
      <c r="Q17" s="1080"/>
      <c r="R17" s="1080"/>
      <c r="S17" s="1078"/>
      <c r="T17" s="1079"/>
      <c r="U17" s="1081"/>
      <c r="V17" s="1082"/>
      <c r="W17" s="756">
        <v>180</v>
      </c>
    </row>
    <row r="18" spans="1:23" s="777" customFormat="1" ht="24.75" customHeight="1">
      <c r="A18" s="778" t="s">
        <v>235</v>
      </c>
      <c r="B18" s="742"/>
      <c r="C18" s="744"/>
      <c r="D18" s="744"/>
      <c r="E18" s="773"/>
      <c r="F18" s="774"/>
      <c r="G18" s="747"/>
      <c r="H18" s="747"/>
      <c r="I18" s="747"/>
      <c r="J18" s="748"/>
      <c r="K18" s="779">
        <v>19</v>
      </c>
      <c r="L18" s="779">
        <v>39</v>
      </c>
      <c r="M18" s="1083"/>
      <c r="N18" s="1084"/>
      <c r="O18" s="1081"/>
      <c r="P18" s="1082"/>
      <c r="Q18" s="1080"/>
      <c r="R18" s="1080"/>
      <c r="S18" s="1078"/>
      <c r="T18" s="1079"/>
      <c r="U18" s="1081"/>
      <c r="V18" s="1082"/>
      <c r="W18" s="1085"/>
    </row>
    <row r="19" spans="1:23" s="777" customFormat="1" ht="15" customHeight="1">
      <c r="A19" s="778" t="s">
        <v>236</v>
      </c>
      <c r="B19" s="742"/>
      <c r="C19" s="744"/>
      <c r="D19" s="744"/>
      <c r="E19" s="773"/>
      <c r="F19" s="774"/>
      <c r="G19" s="747"/>
      <c r="H19" s="747"/>
      <c r="I19" s="747"/>
      <c r="J19" s="748"/>
      <c r="K19" s="779">
        <v>10</v>
      </c>
      <c r="L19" s="779">
        <v>24</v>
      </c>
      <c r="M19" s="1083"/>
      <c r="N19" s="1084"/>
      <c r="O19" s="1081"/>
      <c r="P19" s="1082"/>
      <c r="Q19" s="1080"/>
      <c r="R19" s="1080"/>
      <c r="S19" s="1078"/>
      <c r="T19" s="1079"/>
      <c r="U19" s="1081"/>
      <c r="V19" s="1082"/>
      <c r="W19" s="1085"/>
    </row>
    <row r="20" spans="1:23" s="777" customFormat="1" ht="24.75" customHeight="1">
      <c r="A20" s="778" t="s">
        <v>237</v>
      </c>
      <c r="B20" s="742"/>
      <c r="C20" s="744"/>
      <c r="D20" s="744"/>
      <c r="E20" s="773"/>
      <c r="F20" s="774"/>
      <c r="G20" s="747"/>
      <c r="H20" s="747"/>
      <c r="I20" s="747"/>
      <c r="J20" s="748"/>
      <c r="K20" s="779">
        <v>14</v>
      </c>
      <c r="L20" s="779">
        <v>0</v>
      </c>
      <c r="M20" s="1083"/>
      <c r="N20" s="1084"/>
      <c r="O20" s="1081"/>
      <c r="P20" s="1082"/>
      <c r="Q20" s="1080"/>
      <c r="R20" s="1080"/>
      <c r="S20" s="1078"/>
      <c r="T20" s="1079"/>
      <c r="U20" s="1081"/>
      <c r="V20" s="1082"/>
      <c r="W20" s="1085"/>
    </row>
    <row r="21" spans="1:23" s="777" customFormat="1" ht="13.5" customHeight="1">
      <c r="A21" s="778" t="s">
        <v>238</v>
      </c>
      <c r="B21" s="742"/>
      <c r="C21" s="744"/>
      <c r="D21" s="744"/>
      <c r="E21" s="773"/>
      <c r="F21" s="774"/>
      <c r="G21" s="747"/>
      <c r="H21" s="747"/>
      <c r="I21" s="747"/>
      <c r="J21" s="748"/>
      <c r="K21" s="779">
        <v>11</v>
      </c>
      <c r="L21" s="779">
        <v>63</v>
      </c>
      <c r="M21" s="1083"/>
      <c r="N21" s="1084"/>
      <c r="O21" s="1081"/>
      <c r="P21" s="1082"/>
      <c r="Q21" s="1080"/>
      <c r="R21" s="1080"/>
      <c r="S21" s="1078"/>
      <c r="T21" s="1079"/>
      <c r="U21" s="1081"/>
      <c r="V21" s="1082"/>
      <c r="W21" s="1085"/>
    </row>
    <row r="22" spans="1:23" s="777" customFormat="1" ht="15" customHeight="1">
      <c r="A22" s="772" t="s">
        <v>239</v>
      </c>
      <c r="B22" s="742">
        <v>10</v>
      </c>
      <c r="C22" s="744">
        <v>270</v>
      </c>
      <c r="D22" s="744">
        <v>180</v>
      </c>
      <c r="E22" s="773">
        <f aca="true" t="shared" si="0" ref="E22:E28">D22*0.3</f>
        <v>54</v>
      </c>
      <c r="F22" s="774">
        <f aca="true" t="shared" si="1" ref="F22:F28">D22-E22</f>
        <v>126</v>
      </c>
      <c r="G22" s="747"/>
      <c r="H22" s="747">
        <v>14</v>
      </c>
      <c r="I22" s="747">
        <v>90</v>
      </c>
      <c r="J22" s="748">
        <v>6</v>
      </c>
      <c r="K22" s="750">
        <v>54</v>
      </c>
      <c r="L22" s="750">
        <v>126</v>
      </c>
      <c r="M22" s="1078"/>
      <c r="N22" s="1079"/>
      <c r="O22" s="753">
        <f>SUM(K22,M22)</f>
        <v>54</v>
      </c>
      <c r="P22" s="754">
        <f>SUM(L22,N22)</f>
        <v>126</v>
      </c>
      <c r="Q22" s="1080"/>
      <c r="R22" s="1080"/>
      <c r="S22" s="1078"/>
      <c r="T22" s="1079"/>
      <c r="U22" s="1081"/>
      <c r="V22" s="1082"/>
      <c r="W22" s="756">
        <v>180</v>
      </c>
    </row>
    <row r="23" spans="1:23" s="777" customFormat="1" ht="30" customHeight="1">
      <c r="A23" s="772" t="s">
        <v>240</v>
      </c>
      <c r="B23" s="742">
        <v>10</v>
      </c>
      <c r="C23" s="744">
        <v>270</v>
      </c>
      <c r="D23" s="744">
        <v>180</v>
      </c>
      <c r="E23" s="773">
        <v>54</v>
      </c>
      <c r="F23" s="774">
        <v>126</v>
      </c>
      <c r="G23" s="747"/>
      <c r="H23" s="747">
        <v>14</v>
      </c>
      <c r="I23" s="747">
        <v>90</v>
      </c>
      <c r="J23" s="748">
        <v>6</v>
      </c>
      <c r="K23" s="750">
        <v>54</v>
      </c>
      <c r="L23" s="750">
        <v>86</v>
      </c>
      <c r="M23" s="1078"/>
      <c r="N23" s="752">
        <v>40</v>
      </c>
      <c r="O23" s="753">
        <v>54</v>
      </c>
      <c r="P23" s="754">
        <v>126</v>
      </c>
      <c r="Q23" s="1080"/>
      <c r="R23" s="1080"/>
      <c r="S23" s="1078"/>
      <c r="T23" s="1079"/>
      <c r="U23" s="1081"/>
      <c r="V23" s="1082"/>
      <c r="W23" s="756">
        <v>180</v>
      </c>
    </row>
    <row r="24" spans="1:23" s="112" customFormat="1" ht="15" customHeight="1">
      <c r="A24" s="772" t="s">
        <v>241</v>
      </c>
      <c r="B24" s="742">
        <v>10</v>
      </c>
      <c r="C24" s="744">
        <v>270</v>
      </c>
      <c r="D24" s="744">
        <v>180</v>
      </c>
      <c r="E24" s="773">
        <v>60</v>
      </c>
      <c r="F24" s="774">
        <f t="shared" si="1"/>
        <v>120</v>
      </c>
      <c r="G24" s="747"/>
      <c r="H24" s="747">
        <v>14</v>
      </c>
      <c r="I24" s="747">
        <v>90</v>
      </c>
      <c r="J24" s="748">
        <v>6</v>
      </c>
      <c r="K24" s="750"/>
      <c r="L24" s="750"/>
      <c r="M24" s="751">
        <v>60</v>
      </c>
      <c r="N24" s="752">
        <v>120</v>
      </c>
      <c r="O24" s="753">
        <f>SUM(K24,M24)</f>
        <v>60</v>
      </c>
      <c r="P24" s="754">
        <f>SUM(L24,N24)</f>
        <v>120</v>
      </c>
      <c r="Q24" s="1080"/>
      <c r="R24" s="1080"/>
      <c r="S24" s="1078"/>
      <c r="T24" s="1079"/>
      <c r="U24" s="1081"/>
      <c r="V24" s="1082"/>
      <c r="W24" s="756">
        <v>180</v>
      </c>
    </row>
    <row r="25" spans="1:23" s="112" customFormat="1" ht="15" customHeight="1">
      <c r="A25" s="772" t="s">
        <v>242</v>
      </c>
      <c r="B25" s="742">
        <v>10</v>
      </c>
      <c r="C25" s="744">
        <v>270</v>
      </c>
      <c r="D25" s="744">
        <v>180</v>
      </c>
      <c r="E25" s="773">
        <v>60</v>
      </c>
      <c r="F25" s="774">
        <f t="shared" si="1"/>
        <v>120</v>
      </c>
      <c r="G25" s="747"/>
      <c r="H25" s="747">
        <v>14</v>
      </c>
      <c r="I25" s="747">
        <v>90</v>
      </c>
      <c r="J25" s="748">
        <v>6</v>
      </c>
      <c r="K25" s="750"/>
      <c r="L25" s="750"/>
      <c r="M25" s="751">
        <v>60</v>
      </c>
      <c r="N25" s="752">
        <v>120</v>
      </c>
      <c r="O25" s="753">
        <f>SUM(K25,M25)</f>
        <v>60</v>
      </c>
      <c r="P25" s="754">
        <f>SUM(L25,N25)</f>
        <v>120</v>
      </c>
      <c r="Q25" s="1080"/>
      <c r="R25" s="1080"/>
      <c r="S25" s="1078"/>
      <c r="T25" s="1079"/>
      <c r="U25" s="1081"/>
      <c r="V25" s="1082"/>
      <c r="W25" s="756">
        <v>180</v>
      </c>
    </row>
    <row r="26" spans="1:23" s="112" customFormat="1" ht="15" customHeight="1">
      <c r="A26" s="772" t="s">
        <v>243</v>
      </c>
      <c r="B26" s="742">
        <v>10</v>
      </c>
      <c r="C26" s="744">
        <v>270</v>
      </c>
      <c r="D26" s="744">
        <v>180</v>
      </c>
      <c r="E26" s="773">
        <f t="shared" si="0"/>
        <v>54</v>
      </c>
      <c r="F26" s="774">
        <f t="shared" si="1"/>
        <v>126</v>
      </c>
      <c r="G26" s="747"/>
      <c r="H26" s="747">
        <v>14</v>
      </c>
      <c r="I26" s="747">
        <v>90</v>
      </c>
      <c r="J26" s="748">
        <v>6</v>
      </c>
      <c r="K26" s="750"/>
      <c r="L26" s="750"/>
      <c r="M26" s="751"/>
      <c r="N26" s="752"/>
      <c r="O26" s="753"/>
      <c r="P26" s="754"/>
      <c r="Q26" s="750">
        <v>54</v>
      </c>
      <c r="R26" s="750">
        <v>126</v>
      </c>
      <c r="S26" s="751"/>
      <c r="T26" s="752"/>
      <c r="U26" s="753">
        <v>54</v>
      </c>
      <c r="V26" s="754">
        <v>126</v>
      </c>
      <c r="W26" s="756">
        <v>180</v>
      </c>
    </row>
    <row r="27" spans="1:23" s="112" customFormat="1" ht="29.25" customHeight="1">
      <c r="A27" s="772" t="s">
        <v>244</v>
      </c>
      <c r="B27" s="742">
        <v>10</v>
      </c>
      <c r="C27" s="744">
        <v>270</v>
      </c>
      <c r="D27" s="744">
        <v>180</v>
      </c>
      <c r="E27" s="773">
        <v>60</v>
      </c>
      <c r="F27" s="774">
        <f t="shared" si="1"/>
        <v>120</v>
      </c>
      <c r="G27" s="747"/>
      <c r="H27" s="747">
        <v>14</v>
      </c>
      <c r="I27" s="747">
        <v>90</v>
      </c>
      <c r="J27" s="748">
        <v>6</v>
      </c>
      <c r="K27" s="750"/>
      <c r="L27" s="750"/>
      <c r="M27" s="751"/>
      <c r="N27" s="752"/>
      <c r="O27" s="753"/>
      <c r="P27" s="754"/>
      <c r="Q27" s="750">
        <v>60</v>
      </c>
      <c r="R27" s="750">
        <v>120</v>
      </c>
      <c r="S27" s="751"/>
      <c r="T27" s="752"/>
      <c r="U27" s="753">
        <f>SUM(Q27,S27)</f>
        <v>60</v>
      </c>
      <c r="V27" s="754">
        <f>SUM(R27,T27)</f>
        <v>120</v>
      </c>
      <c r="W27" s="756">
        <v>180</v>
      </c>
    </row>
    <row r="28" spans="1:23" s="112" customFormat="1" ht="14.25" customHeight="1">
      <c r="A28" s="772" t="s">
        <v>245</v>
      </c>
      <c r="B28" s="742">
        <v>10</v>
      </c>
      <c r="C28" s="744">
        <v>270</v>
      </c>
      <c r="D28" s="744">
        <v>180</v>
      </c>
      <c r="E28" s="773">
        <f t="shared" si="0"/>
        <v>54</v>
      </c>
      <c r="F28" s="774">
        <f t="shared" si="1"/>
        <v>126</v>
      </c>
      <c r="G28" s="747"/>
      <c r="H28" s="747">
        <v>14</v>
      </c>
      <c r="I28" s="747">
        <v>90</v>
      </c>
      <c r="J28" s="748">
        <v>6</v>
      </c>
      <c r="K28" s="750"/>
      <c r="L28" s="750"/>
      <c r="M28" s="751"/>
      <c r="N28" s="752"/>
      <c r="O28" s="753"/>
      <c r="P28" s="754"/>
      <c r="Q28" s="750"/>
      <c r="R28" s="750"/>
      <c r="S28" s="751">
        <v>54</v>
      </c>
      <c r="T28" s="752">
        <v>126</v>
      </c>
      <c r="U28" s="753">
        <f>SUM(Q28,S28)</f>
        <v>54</v>
      </c>
      <c r="V28" s="754">
        <f>SUM(R28,T28)</f>
        <v>126</v>
      </c>
      <c r="W28" s="756">
        <v>180</v>
      </c>
    </row>
    <row r="29" spans="1:23" s="112" customFormat="1" ht="14.25" customHeight="1">
      <c r="A29" s="778" t="s">
        <v>145</v>
      </c>
      <c r="B29" s="742"/>
      <c r="C29" s="744"/>
      <c r="D29" s="82"/>
      <c r="E29" s="1086"/>
      <c r="F29" s="1087"/>
      <c r="G29" s="747"/>
      <c r="H29" s="747"/>
      <c r="I29" s="747"/>
      <c r="J29" s="748"/>
      <c r="K29" s="750"/>
      <c r="L29" s="750"/>
      <c r="M29" s="751"/>
      <c r="N29" s="752"/>
      <c r="O29" s="753"/>
      <c r="P29" s="754"/>
      <c r="Q29" s="779"/>
      <c r="R29" s="779"/>
      <c r="S29" s="780">
        <v>15</v>
      </c>
      <c r="T29" s="781">
        <v>50</v>
      </c>
      <c r="U29" s="704"/>
      <c r="V29" s="864"/>
      <c r="W29" s="756"/>
    </row>
    <row r="30" spans="1:23" s="112" customFormat="1" ht="14.25" customHeight="1">
      <c r="A30" s="778" t="s">
        <v>146</v>
      </c>
      <c r="B30" s="742"/>
      <c r="C30" s="744"/>
      <c r="D30" s="82"/>
      <c r="E30" s="1086"/>
      <c r="F30" s="1087"/>
      <c r="G30" s="747"/>
      <c r="H30" s="747"/>
      <c r="I30" s="747"/>
      <c r="J30" s="748"/>
      <c r="K30" s="750"/>
      <c r="L30" s="750"/>
      <c r="M30" s="751"/>
      <c r="N30" s="752"/>
      <c r="O30" s="753"/>
      <c r="P30" s="754"/>
      <c r="Q30" s="779"/>
      <c r="R30" s="779"/>
      <c r="S30" s="780">
        <v>15</v>
      </c>
      <c r="T30" s="781">
        <v>50</v>
      </c>
      <c r="U30" s="704"/>
      <c r="V30" s="864"/>
      <c r="W30" s="756"/>
    </row>
    <row r="31" spans="1:23" s="112" customFormat="1" ht="14.25" customHeight="1">
      <c r="A31" s="778" t="s">
        <v>147</v>
      </c>
      <c r="B31" s="742"/>
      <c r="C31" s="744"/>
      <c r="D31" s="82"/>
      <c r="E31" s="1086"/>
      <c r="F31" s="1087"/>
      <c r="G31" s="747"/>
      <c r="H31" s="747"/>
      <c r="I31" s="747"/>
      <c r="J31" s="748"/>
      <c r="K31" s="750"/>
      <c r="L31" s="750"/>
      <c r="M31" s="751"/>
      <c r="N31" s="752"/>
      <c r="O31" s="753"/>
      <c r="P31" s="754"/>
      <c r="Q31" s="779"/>
      <c r="R31" s="779"/>
      <c r="S31" s="780">
        <v>12</v>
      </c>
      <c r="T31" s="781">
        <v>13</v>
      </c>
      <c r="U31" s="704"/>
      <c r="V31" s="864"/>
      <c r="W31" s="756"/>
    </row>
    <row r="32" spans="1:23" s="112" customFormat="1" ht="14.25" customHeight="1">
      <c r="A32" s="778" t="s">
        <v>148</v>
      </c>
      <c r="B32" s="742"/>
      <c r="C32" s="744"/>
      <c r="D32" s="82"/>
      <c r="E32" s="1086"/>
      <c r="F32" s="1087"/>
      <c r="G32" s="747"/>
      <c r="H32" s="747"/>
      <c r="I32" s="747"/>
      <c r="J32" s="748"/>
      <c r="K32" s="750"/>
      <c r="L32" s="750"/>
      <c r="M32" s="751"/>
      <c r="N32" s="752"/>
      <c r="O32" s="753"/>
      <c r="P32" s="754"/>
      <c r="Q32" s="779"/>
      <c r="R32" s="779"/>
      <c r="S32" s="780">
        <v>12</v>
      </c>
      <c r="T32" s="781">
        <v>13</v>
      </c>
      <c r="U32" s="704"/>
      <c r="V32" s="864"/>
      <c r="W32" s="756"/>
    </row>
    <row r="33" spans="1:23" s="777" customFormat="1" ht="15" customHeight="1" thickBot="1">
      <c r="A33" s="772" t="s">
        <v>246</v>
      </c>
      <c r="B33" s="742">
        <v>10</v>
      </c>
      <c r="C33" s="744">
        <v>270</v>
      </c>
      <c r="D33" s="744">
        <v>180</v>
      </c>
      <c r="E33" s="784">
        <v>67</v>
      </c>
      <c r="F33" s="785">
        <v>0</v>
      </c>
      <c r="G33" s="747">
        <v>180</v>
      </c>
      <c r="H33" s="747">
        <v>14</v>
      </c>
      <c r="I33" s="747">
        <v>90</v>
      </c>
      <c r="J33" s="748">
        <v>0</v>
      </c>
      <c r="K33" s="750"/>
      <c r="L33" s="750"/>
      <c r="M33" s="751"/>
      <c r="N33" s="752"/>
      <c r="O33" s="753"/>
      <c r="P33" s="754"/>
      <c r="Q33" s="750"/>
      <c r="R33" s="750"/>
      <c r="S33" s="751"/>
      <c r="T33" s="752">
        <v>180</v>
      </c>
      <c r="U33" s="753">
        <f>SUM(Q33,S33)</f>
        <v>0</v>
      </c>
      <c r="V33" s="754">
        <f>SUM(R33,T33)</f>
        <v>180</v>
      </c>
      <c r="W33" s="756">
        <v>180</v>
      </c>
    </row>
    <row r="34" spans="1:34" s="795" customFormat="1" ht="16.5" customHeight="1" thickBot="1">
      <c r="A34" s="786" t="s">
        <v>150</v>
      </c>
      <c r="B34" s="787">
        <f>SUM(B15:B33)</f>
        <v>90</v>
      </c>
      <c r="C34" s="788">
        <f>SUM(C15:C33)</f>
        <v>2430</v>
      </c>
      <c r="D34" s="789">
        <f>SUM(D15:D33)</f>
        <v>1620</v>
      </c>
      <c r="E34" s="790">
        <v>450</v>
      </c>
      <c r="F34" s="791">
        <v>990</v>
      </c>
      <c r="G34" s="790">
        <v>180</v>
      </c>
      <c r="H34" s="790">
        <v>126</v>
      </c>
      <c r="I34" s="790">
        <v>810</v>
      </c>
      <c r="J34" s="790">
        <v>48</v>
      </c>
      <c r="K34" s="792">
        <v>162</v>
      </c>
      <c r="L34" s="792">
        <v>338</v>
      </c>
      <c r="M34" s="792">
        <v>120</v>
      </c>
      <c r="N34" s="792">
        <v>280</v>
      </c>
      <c r="O34" s="789">
        <f>SUM(O16:O33)</f>
        <v>282</v>
      </c>
      <c r="P34" s="789">
        <v>618</v>
      </c>
      <c r="Q34" s="792">
        <v>114</v>
      </c>
      <c r="R34" s="792">
        <v>246</v>
      </c>
      <c r="S34" s="792">
        <v>54</v>
      </c>
      <c r="T34" s="792">
        <v>306</v>
      </c>
      <c r="U34" s="789">
        <f>SUM(U16:U33)</f>
        <v>168</v>
      </c>
      <c r="V34" s="789">
        <v>552</v>
      </c>
      <c r="W34" s="793">
        <f>SUM(W16:W33)</f>
        <v>1620</v>
      </c>
      <c r="X34" s="794"/>
      <c r="Y34" s="794"/>
      <c r="Z34" s="794"/>
      <c r="AA34" s="794"/>
      <c r="AB34" s="794"/>
      <c r="AC34" s="794"/>
      <c r="AD34" s="794"/>
      <c r="AE34" s="794"/>
      <c r="AF34" s="794"/>
      <c r="AG34" s="794"/>
      <c r="AH34" s="794"/>
    </row>
    <row r="35" spans="1:250" s="804" customFormat="1" ht="13.5" customHeight="1">
      <c r="A35" s="796" t="s">
        <v>248</v>
      </c>
      <c r="B35" s="797"/>
      <c r="C35" s="798"/>
      <c r="D35" s="798"/>
      <c r="E35" s="799"/>
      <c r="F35" s="751"/>
      <c r="G35" s="751"/>
      <c r="H35" s="751"/>
      <c r="I35" s="751"/>
      <c r="J35" s="800"/>
      <c r="K35" s="799"/>
      <c r="L35" s="750"/>
      <c r="M35" s="751"/>
      <c r="N35" s="752"/>
      <c r="O35" s="753"/>
      <c r="P35" s="753"/>
      <c r="Q35" s="799"/>
      <c r="R35" s="750"/>
      <c r="S35" s="751"/>
      <c r="T35" s="752"/>
      <c r="U35" s="753"/>
      <c r="V35" s="753"/>
      <c r="W35" s="802"/>
      <c r="X35" s="803"/>
      <c r="Y35" s="803"/>
      <c r="Z35" s="803"/>
      <c r="AA35" s="803"/>
      <c r="AB35" s="803"/>
      <c r="AC35" s="803"/>
      <c r="AD35" s="803"/>
      <c r="AE35" s="803"/>
      <c r="AF35" s="803"/>
      <c r="AG35" s="803"/>
      <c r="AH35" s="803"/>
      <c r="AI35" s="803"/>
      <c r="AJ35" s="803"/>
      <c r="AK35" s="803"/>
      <c r="AL35" s="803"/>
      <c r="AM35" s="803"/>
      <c r="AN35" s="803"/>
      <c r="AO35" s="803"/>
      <c r="AP35" s="803"/>
      <c r="AQ35" s="803"/>
      <c r="AR35" s="803"/>
      <c r="AS35" s="803"/>
      <c r="AT35" s="803"/>
      <c r="AU35" s="803"/>
      <c r="AV35" s="803"/>
      <c r="AW35" s="803"/>
      <c r="AX35" s="803"/>
      <c r="AY35" s="803"/>
      <c r="AZ35" s="803"/>
      <c r="BA35" s="803"/>
      <c r="BB35" s="803"/>
      <c r="BC35" s="803"/>
      <c r="BD35" s="803"/>
      <c r="BE35" s="803"/>
      <c r="BF35" s="803"/>
      <c r="BG35" s="803"/>
      <c r="BH35" s="803"/>
      <c r="BI35" s="803"/>
      <c r="BJ35" s="803"/>
      <c r="BK35" s="803"/>
      <c r="BL35" s="803"/>
      <c r="BM35" s="803"/>
      <c r="BN35" s="803"/>
      <c r="BO35" s="803"/>
      <c r="BP35" s="803"/>
      <c r="BQ35" s="803"/>
      <c r="BR35" s="803"/>
      <c r="BS35" s="803"/>
      <c r="BT35" s="803"/>
      <c r="BU35" s="803"/>
      <c r="BV35" s="803"/>
      <c r="BW35" s="803"/>
      <c r="BX35" s="803"/>
      <c r="BY35" s="803"/>
      <c r="BZ35" s="803"/>
      <c r="CA35" s="803"/>
      <c r="CB35" s="803"/>
      <c r="CC35" s="803"/>
      <c r="CD35" s="803"/>
      <c r="CE35" s="803"/>
      <c r="CF35" s="803"/>
      <c r="CG35" s="803"/>
      <c r="CH35" s="803"/>
      <c r="CI35" s="803"/>
      <c r="CJ35" s="803"/>
      <c r="CK35" s="803"/>
      <c r="CL35" s="803"/>
      <c r="CM35" s="803"/>
      <c r="CN35" s="803"/>
      <c r="CO35" s="803"/>
      <c r="CP35" s="803"/>
      <c r="CQ35" s="803"/>
      <c r="CR35" s="803"/>
      <c r="CS35" s="803"/>
      <c r="CT35" s="803"/>
      <c r="CU35" s="803"/>
      <c r="CV35" s="803"/>
      <c r="CW35" s="803"/>
      <c r="CX35" s="803"/>
      <c r="CY35" s="803"/>
      <c r="CZ35" s="803"/>
      <c r="DA35" s="803"/>
      <c r="DB35" s="803"/>
      <c r="DC35" s="803"/>
      <c r="DD35" s="803"/>
      <c r="DE35" s="803"/>
      <c r="DF35" s="803"/>
      <c r="DG35" s="803"/>
      <c r="DH35" s="803"/>
      <c r="DI35" s="803"/>
      <c r="DJ35" s="803"/>
      <c r="DK35" s="803"/>
      <c r="DL35" s="803"/>
      <c r="DM35" s="803"/>
      <c r="DN35" s="803"/>
      <c r="DO35" s="803"/>
      <c r="DP35" s="803"/>
      <c r="DQ35" s="803"/>
      <c r="DR35" s="803"/>
      <c r="DS35" s="803"/>
      <c r="DT35" s="803"/>
      <c r="DU35" s="803"/>
      <c r="DV35" s="803"/>
      <c r="DW35" s="803"/>
      <c r="DX35" s="803"/>
      <c r="DY35" s="803"/>
      <c r="DZ35" s="803"/>
      <c r="EA35" s="803"/>
      <c r="EB35" s="803"/>
      <c r="EC35" s="803"/>
      <c r="ED35" s="803"/>
      <c r="EE35" s="803"/>
      <c r="EF35" s="803"/>
      <c r="EG35" s="803"/>
      <c r="EH35" s="803"/>
      <c r="EI35" s="803"/>
      <c r="EJ35" s="803"/>
      <c r="EK35" s="803"/>
      <c r="EL35" s="803"/>
      <c r="EM35" s="803"/>
      <c r="EN35" s="803"/>
      <c r="EO35" s="803"/>
      <c r="EP35" s="803"/>
      <c r="EQ35" s="803"/>
      <c r="ER35" s="803"/>
      <c r="ES35" s="803"/>
      <c r="ET35" s="803"/>
      <c r="EU35" s="803"/>
      <c r="EV35" s="803"/>
      <c r="EW35" s="803"/>
      <c r="EX35" s="803"/>
      <c r="EY35" s="803"/>
      <c r="EZ35" s="803"/>
      <c r="FA35" s="803"/>
      <c r="FB35" s="803"/>
      <c r="FC35" s="803"/>
      <c r="FD35" s="803"/>
      <c r="FE35" s="803"/>
      <c r="FF35" s="803"/>
      <c r="FG35" s="803"/>
      <c r="FH35" s="803"/>
      <c r="FI35" s="803"/>
      <c r="FJ35" s="803"/>
      <c r="FK35" s="803"/>
      <c r="FL35" s="803"/>
      <c r="FM35" s="803"/>
      <c r="FN35" s="803"/>
      <c r="FO35" s="803"/>
      <c r="FP35" s="803"/>
      <c r="FQ35" s="803"/>
      <c r="FR35" s="803"/>
      <c r="FS35" s="803"/>
      <c r="FT35" s="803"/>
      <c r="FU35" s="803"/>
      <c r="FV35" s="803"/>
      <c r="FW35" s="803"/>
      <c r="FX35" s="803"/>
      <c r="FY35" s="803"/>
      <c r="FZ35" s="803"/>
      <c r="GA35" s="803"/>
      <c r="GB35" s="803"/>
      <c r="GC35" s="803"/>
      <c r="GD35" s="803"/>
      <c r="GE35" s="803"/>
      <c r="GF35" s="803"/>
      <c r="GG35" s="803"/>
      <c r="GH35" s="803"/>
      <c r="GI35" s="803"/>
      <c r="GJ35" s="803"/>
      <c r="GK35" s="803"/>
      <c r="GL35" s="803"/>
      <c r="GM35" s="803"/>
      <c r="GN35" s="803"/>
      <c r="GO35" s="803"/>
      <c r="GP35" s="803"/>
      <c r="GQ35" s="803"/>
      <c r="GR35" s="803"/>
      <c r="GS35" s="803"/>
      <c r="GT35" s="803"/>
      <c r="GU35" s="803"/>
      <c r="GV35" s="803"/>
      <c r="GW35" s="803"/>
      <c r="GX35" s="803"/>
      <c r="GY35" s="803"/>
      <c r="GZ35" s="803"/>
      <c r="HA35" s="803"/>
      <c r="HB35" s="803"/>
      <c r="HC35" s="803"/>
      <c r="HD35" s="803"/>
      <c r="HE35" s="803"/>
      <c r="HF35" s="803"/>
      <c r="HG35" s="803"/>
      <c r="HH35" s="803"/>
      <c r="HI35" s="803"/>
      <c r="HJ35" s="803"/>
      <c r="HK35" s="803"/>
      <c r="HL35" s="803"/>
      <c r="HM35" s="803"/>
      <c r="HN35" s="803"/>
      <c r="HO35" s="803"/>
      <c r="HP35" s="803"/>
      <c r="HQ35" s="803"/>
      <c r="HR35" s="803"/>
      <c r="HS35" s="803"/>
      <c r="HT35" s="803"/>
      <c r="HU35" s="803"/>
      <c r="HV35" s="803"/>
      <c r="HW35" s="803"/>
      <c r="HX35" s="803"/>
      <c r="HY35" s="803"/>
      <c r="HZ35" s="803"/>
      <c r="IA35" s="803"/>
      <c r="IB35" s="803"/>
      <c r="IC35" s="803"/>
      <c r="ID35" s="803"/>
      <c r="IE35" s="803"/>
      <c r="IF35" s="803"/>
      <c r="IG35" s="803"/>
      <c r="IH35" s="803"/>
      <c r="II35" s="803"/>
      <c r="IJ35" s="803"/>
      <c r="IK35" s="803"/>
      <c r="IL35" s="803"/>
      <c r="IM35" s="803"/>
      <c r="IN35" s="803"/>
      <c r="IO35" s="803"/>
      <c r="IP35" s="803"/>
    </row>
    <row r="36" spans="1:23" s="843" customFormat="1" ht="13.5" customHeight="1">
      <c r="A36" s="844" t="s">
        <v>156</v>
      </c>
      <c r="B36" s="834">
        <v>90</v>
      </c>
      <c r="C36" s="835">
        <v>2430</v>
      </c>
      <c r="D36" s="835">
        <v>1620</v>
      </c>
      <c r="E36" s="836">
        <v>450</v>
      </c>
      <c r="F36" s="845">
        <v>990</v>
      </c>
      <c r="G36" s="837">
        <v>180</v>
      </c>
      <c r="H36" s="837">
        <v>126</v>
      </c>
      <c r="I36" s="837">
        <v>810</v>
      </c>
      <c r="J36" s="838">
        <v>48</v>
      </c>
      <c r="K36" s="836">
        <v>162</v>
      </c>
      <c r="L36" s="839">
        <v>338</v>
      </c>
      <c r="M36" s="837">
        <v>120</v>
      </c>
      <c r="N36" s="840">
        <v>280</v>
      </c>
      <c r="O36" s="841">
        <v>282</v>
      </c>
      <c r="P36" s="841">
        <v>618</v>
      </c>
      <c r="Q36" s="836">
        <v>114</v>
      </c>
      <c r="R36" s="839">
        <v>246</v>
      </c>
      <c r="S36" s="837">
        <v>54</v>
      </c>
      <c r="T36" s="840">
        <v>306</v>
      </c>
      <c r="U36" s="841">
        <v>168</v>
      </c>
      <c r="V36" s="841">
        <v>552</v>
      </c>
      <c r="W36" s="842">
        <v>1620</v>
      </c>
    </row>
    <row r="37" spans="1:23" s="843" customFormat="1" ht="15" customHeight="1" thickBot="1">
      <c r="A37" s="846" t="s">
        <v>40</v>
      </c>
      <c r="B37" s="810"/>
      <c r="C37" s="847"/>
      <c r="D37" s="847"/>
      <c r="E37" s="814"/>
      <c r="F37" s="812"/>
      <c r="G37" s="812"/>
      <c r="H37" s="812"/>
      <c r="I37" s="812"/>
      <c r="J37" s="813"/>
      <c r="K37" s="814"/>
      <c r="L37" s="815"/>
      <c r="M37" s="812"/>
      <c r="N37" s="816"/>
      <c r="O37" s="817"/>
      <c r="P37" s="817"/>
      <c r="Q37" s="814"/>
      <c r="R37" s="815"/>
      <c r="S37" s="812"/>
      <c r="T37" s="816"/>
      <c r="U37" s="817"/>
      <c r="V37" s="817"/>
      <c r="W37" s="748"/>
    </row>
    <row r="38" spans="1:23" s="853" customFormat="1" ht="16.5" customHeight="1" thickBot="1">
      <c r="A38" s="849"/>
      <c r="B38" s="850"/>
      <c r="C38" s="851"/>
      <c r="D38" s="851"/>
      <c r="E38" s="793"/>
      <c r="F38" s="788"/>
      <c r="G38" s="793"/>
      <c r="H38" s="793"/>
      <c r="I38" s="793"/>
      <c r="J38" s="793"/>
      <c r="K38" s="793"/>
      <c r="L38" s="793"/>
      <c r="M38" s="793"/>
      <c r="N38" s="793"/>
      <c r="O38" s="852"/>
      <c r="P38" s="793"/>
      <c r="Q38" s="852"/>
      <c r="R38" s="793"/>
      <c r="S38" s="852"/>
      <c r="T38" s="793"/>
      <c r="U38" s="852"/>
      <c r="V38" s="793"/>
      <c r="W38" s="793"/>
    </row>
    <row r="39" spans="2:19" s="697" customFormat="1" ht="12.75">
      <c r="B39" s="698"/>
      <c r="C39" s="698"/>
      <c r="D39" s="698"/>
      <c r="E39" s="698"/>
      <c r="F39" s="698"/>
      <c r="G39" s="698"/>
      <c r="H39" s="698"/>
      <c r="I39" s="698"/>
      <c r="J39" s="698"/>
      <c r="K39" s="698"/>
      <c r="L39" s="698"/>
      <c r="M39" s="698"/>
      <c r="N39" s="698"/>
      <c r="O39" s="698"/>
      <c r="P39" s="698"/>
      <c r="Q39" s="698"/>
      <c r="R39" s="698"/>
      <c r="S39" s="698"/>
    </row>
    <row r="40" spans="2:9" s="697" customFormat="1" ht="12.75">
      <c r="B40" s="698"/>
      <c r="E40" s="698"/>
      <c r="F40" s="698"/>
      <c r="G40" s="698"/>
      <c r="H40" s="698"/>
      <c r="I40" s="698"/>
    </row>
    <row r="41" spans="1:9" s="697" customFormat="1" ht="12.75">
      <c r="A41" s="854"/>
      <c r="B41" s="698"/>
      <c r="E41" s="698"/>
      <c r="F41" s="698"/>
      <c r="G41" s="698"/>
      <c r="H41" s="698"/>
      <c r="I41" s="698"/>
    </row>
    <row r="42" spans="2:9" s="697" customFormat="1" ht="12.75">
      <c r="B42" s="698"/>
      <c r="E42" s="698"/>
      <c r="F42" s="698"/>
      <c r="G42" s="698"/>
      <c r="H42" s="698"/>
      <c r="I42" s="698"/>
    </row>
    <row r="43" spans="2:22" s="697" customFormat="1" ht="12.75">
      <c r="B43" s="698"/>
      <c r="C43" s="710"/>
      <c r="D43" s="710"/>
      <c r="E43" s="712"/>
      <c r="F43" s="712"/>
      <c r="G43" s="712"/>
      <c r="H43" s="712"/>
      <c r="I43" s="712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</row>
    <row r="44" spans="1:22" s="697" customFormat="1" ht="12.75">
      <c r="A44" s="710"/>
      <c r="B44" s="712"/>
      <c r="C44" s="710"/>
      <c r="D44" s="710"/>
      <c r="E44" s="712"/>
      <c r="F44" s="712"/>
      <c r="G44" s="712"/>
      <c r="H44" s="712"/>
      <c r="I44" s="712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</row>
  </sheetData>
  <sheetProtection/>
  <mergeCells count="32">
    <mergeCell ref="A1:S1"/>
    <mergeCell ref="T1:W1"/>
    <mergeCell ref="B2:H2"/>
    <mergeCell ref="T2:V2"/>
    <mergeCell ref="A3:V3"/>
    <mergeCell ref="A5:L5"/>
    <mergeCell ref="A7:S7"/>
    <mergeCell ref="A9:S9"/>
    <mergeCell ref="A10:A14"/>
    <mergeCell ref="B10:B14"/>
    <mergeCell ref="C10:W10"/>
    <mergeCell ref="C11:C14"/>
    <mergeCell ref="E11:E14"/>
    <mergeCell ref="F11:F14"/>
    <mergeCell ref="G11:G14"/>
    <mergeCell ref="H11:H14"/>
    <mergeCell ref="I11:I14"/>
    <mergeCell ref="J11:J14"/>
    <mergeCell ref="K11:P11"/>
    <mergeCell ref="Q11:V11"/>
    <mergeCell ref="D12:D14"/>
    <mergeCell ref="K12:L12"/>
    <mergeCell ref="M12:N12"/>
    <mergeCell ref="O12:P13"/>
    <mergeCell ref="Q12:R12"/>
    <mergeCell ref="S12:T12"/>
    <mergeCell ref="U12:V13"/>
    <mergeCell ref="W12:W13"/>
    <mergeCell ref="K13:L13"/>
    <mergeCell ref="M13:N13"/>
    <mergeCell ref="Q13:R13"/>
    <mergeCell ref="S13:T13"/>
  </mergeCells>
  <printOptions/>
  <pageMargins left="0.3937007874015748" right="0.31496062992125984" top="0.5905511811023623" bottom="0.1968503937007874" header="0.31496062992125984" footer="0.31496062992125984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R127"/>
  <sheetViews>
    <sheetView zoomScalePageLayoutView="0" workbookViewId="0" topLeftCell="A10">
      <selection activeCell="F44" sqref="F44"/>
    </sheetView>
  </sheetViews>
  <sheetFormatPr defaultColWidth="9.140625" defaultRowHeight="12.75"/>
  <cols>
    <col min="1" max="1" width="60.421875" style="1" customWidth="1"/>
    <col min="2" max="3" width="7.421875" style="12" customWidth="1"/>
    <col min="4" max="4" width="7.00390625" style="1" customWidth="1"/>
    <col min="5" max="5" width="5.7109375" style="12" customWidth="1"/>
    <col min="6" max="6" width="6.28125" style="12" customWidth="1"/>
    <col min="7" max="9" width="5.7109375" style="12" customWidth="1"/>
    <col min="10" max="12" width="5.7109375" style="1" customWidth="1"/>
    <col min="13" max="13" width="4.7109375" style="1" customWidth="1"/>
    <col min="14" max="17" width="5.7109375" style="1" customWidth="1"/>
    <col min="18" max="18" width="4.7109375" style="1" customWidth="1"/>
    <col min="19" max="19" width="4.8515625" style="1" customWidth="1"/>
    <col min="20" max="24" width="5.7109375" style="1" customWidth="1"/>
    <col min="25" max="25" width="4.8515625" style="1" customWidth="1"/>
    <col min="26" max="28" width="5.7109375" style="1" customWidth="1"/>
    <col min="29" max="29" width="6.7109375" style="1" customWidth="1"/>
    <col min="30" max="16384" width="9.140625" style="1" customWidth="1"/>
  </cols>
  <sheetData>
    <row r="1" spans="1:29" ht="24" customHeight="1">
      <c r="A1" s="1512" t="s">
        <v>266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088"/>
      <c r="U1" s="1088"/>
      <c r="V1" s="1088"/>
      <c r="W1" s="1088"/>
      <c r="X1" s="6"/>
      <c r="Y1" s="6"/>
      <c r="Z1" s="6"/>
      <c r="AA1" s="6"/>
      <c r="AB1" s="6"/>
      <c r="AC1" s="6"/>
    </row>
    <row r="2" spans="1:29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088"/>
      <c r="U2" s="1088"/>
      <c r="V2" s="1088"/>
      <c r="W2" s="1088"/>
      <c r="X2" s="6"/>
      <c r="Y2" s="6"/>
      <c r="Z2" s="6"/>
      <c r="AA2" s="6"/>
      <c r="AB2" s="6"/>
      <c r="AC2" s="6"/>
    </row>
    <row r="3" spans="1:29" ht="12.75" customHeight="1">
      <c r="A3" s="1291" t="s">
        <v>267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8"/>
      <c r="O3" s="8"/>
      <c r="P3" s="8"/>
      <c r="Q3" s="8"/>
      <c r="R3" s="8"/>
      <c r="S3" s="1089"/>
      <c r="T3" s="1088"/>
      <c r="U3" s="1088"/>
      <c r="V3" s="1088"/>
      <c r="W3" s="1088"/>
      <c r="X3" s="6"/>
      <c r="Y3" s="6"/>
      <c r="Z3" s="6"/>
      <c r="AA3" s="6"/>
      <c r="AB3" s="6"/>
      <c r="AC3" s="6"/>
    </row>
    <row r="4" spans="1:29" ht="12.75" customHeight="1">
      <c r="A4" s="6" t="s">
        <v>20</v>
      </c>
      <c r="B4" s="4"/>
      <c r="C4" s="4"/>
      <c r="D4" s="6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1089"/>
      <c r="T4" s="1088"/>
      <c r="U4" s="1088"/>
      <c r="V4" s="1088"/>
      <c r="W4" s="1088"/>
      <c r="X4" s="6"/>
      <c r="Y4" s="6"/>
      <c r="Z4" s="6"/>
      <c r="AA4" s="6"/>
      <c r="AB4" s="6"/>
      <c r="AC4" s="6"/>
    </row>
    <row r="5" spans="1:29" ht="12.75" customHeight="1">
      <c r="A5" s="1293" t="s">
        <v>21</v>
      </c>
      <c r="B5" s="1293"/>
      <c r="C5" s="1293"/>
      <c r="D5" s="1293"/>
      <c r="E5" s="1293"/>
      <c r="F5" s="1293"/>
      <c r="G5" s="1293"/>
      <c r="H5" s="1293"/>
      <c r="I5" s="1293"/>
      <c r="J5" s="1293"/>
      <c r="K5" s="1293"/>
      <c r="L5" s="1293"/>
      <c r="M5" s="1293"/>
      <c r="N5" s="1293"/>
      <c r="O5" s="1293"/>
      <c r="P5" s="1293"/>
      <c r="Q5" s="1293"/>
      <c r="R5" s="1293"/>
      <c r="S5" s="1293"/>
      <c r="T5" s="1088"/>
      <c r="U5" s="1088"/>
      <c r="V5" s="1088"/>
      <c r="W5" s="1088"/>
      <c r="X5" s="6"/>
      <c r="Y5" s="6"/>
      <c r="Z5" s="6"/>
      <c r="AA5" s="6"/>
      <c r="AB5" s="6"/>
      <c r="AC5" s="6"/>
    </row>
    <row r="6" spans="1:29" ht="12.75" customHeight="1" thickBot="1">
      <c r="A6" s="1293" t="s">
        <v>122</v>
      </c>
      <c r="B6" s="1293"/>
      <c r="C6" s="1293"/>
      <c r="D6" s="1293"/>
      <c r="E6" s="1293"/>
      <c r="F6" s="1293"/>
      <c r="G6" s="1293"/>
      <c r="H6" s="1293"/>
      <c r="I6" s="1293"/>
      <c r="J6" s="1293"/>
      <c r="K6" s="1293"/>
      <c r="L6" s="1293"/>
      <c r="M6" s="1293"/>
      <c r="N6" s="1293"/>
      <c r="O6" s="1293"/>
      <c r="P6" s="1293"/>
      <c r="Q6" s="1293"/>
      <c r="R6" s="1293"/>
      <c r="S6" s="1293"/>
      <c r="T6" s="1088"/>
      <c r="U6" s="1088"/>
      <c r="V6" s="1088"/>
      <c r="W6" s="1088"/>
      <c r="X6" s="6"/>
      <c r="Y6" s="6"/>
      <c r="Z6" s="6"/>
      <c r="AA6" s="6"/>
      <c r="AB6" s="6"/>
      <c r="AC6" s="6"/>
    </row>
    <row r="7" spans="1:29" ht="15" customHeight="1" thickBot="1">
      <c r="A7" s="1513" t="s">
        <v>0</v>
      </c>
      <c r="B7" s="1516" t="s">
        <v>17</v>
      </c>
      <c r="C7" s="1516" t="s">
        <v>10</v>
      </c>
      <c r="D7" s="1519" t="s">
        <v>7</v>
      </c>
      <c r="E7" s="1520"/>
      <c r="F7" s="1520"/>
      <c r="G7" s="1520"/>
      <c r="H7" s="1520"/>
      <c r="I7" s="1520"/>
      <c r="J7" s="1520"/>
      <c r="K7" s="1520"/>
      <c r="L7" s="1520"/>
      <c r="M7" s="1520"/>
      <c r="N7" s="1520"/>
      <c r="O7" s="1520"/>
      <c r="P7" s="1520"/>
      <c r="Q7" s="1520"/>
      <c r="R7" s="1520"/>
      <c r="S7" s="1520"/>
      <c r="T7" s="1520"/>
      <c r="U7" s="1520"/>
      <c r="V7" s="1520"/>
      <c r="W7" s="1520"/>
      <c r="X7" s="1520"/>
      <c r="Y7" s="1520"/>
      <c r="Z7" s="1520"/>
      <c r="AA7" s="1520"/>
      <c r="AB7" s="1520"/>
      <c r="AC7" s="1521"/>
    </row>
    <row r="8" spans="1:29" ht="11.25" customHeight="1" thickBot="1">
      <c r="A8" s="1514"/>
      <c r="B8" s="1517"/>
      <c r="C8" s="1517"/>
      <c r="D8" s="1522" t="s">
        <v>126</v>
      </c>
      <c r="E8" s="1500" t="s">
        <v>1</v>
      </c>
      <c r="F8" s="1503" t="s">
        <v>123</v>
      </c>
      <c r="G8" s="1503" t="s">
        <v>124</v>
      </c>
      <c r="H8" s="1506" t="s">
        <v>125</v>
      </c>
      <c r="I8" s="1503" t="s">
        <v>18</v>
      </c>
      <c r="J8" s="1509" t="s">
        <v>19</v>
      </c>
      <c r="K8" s="1495" t="s">
        <v>15</v>
      </c>
      <c r="L8" s="1495"/>
      <c r="M8" s="1496"/>
      <c r="N8" s="1497"/>
      <c r="O8" s="1497"/>
      <c r="P8" s="1498"/>
      <c r="Q8" s="1495" t="s">
        <v>16</v>
      </c>
      <c r="R8" s="1495"/>
      <c r="S8" s="1496"/>
      <c r="T8" s="1497"/>
      <c r="U8" s="1497"/>
      <c r="V8" s="1498"/>
      <c r="W8" s="1495" t="s">
        <v>24</v>
      </c>
      <c r="X8" s="1495"/>
      <c r="Y8" s="1496"/>
      <c r="Z8" s="1497"/>
      <c r="AA8" s="1497"/>
      <c r="AB8" s="1498"/>
      <c r="AC8" s="986"/>
    </row>
    <row r="9" spans="1:29" ht="12.75" customHeight="1">
      <c r="A9" s="1514"/>
      <c r="B9" s="1517"/>
      <c r="C9" s="1517"/>
      <c r="D9" s="1523"/>
      <c r="E9" s="1501"/>
      <c r="F9" s="1504"/>
      <c r="G9" s="1504"/>
      <c r="H9" s="1507"/>
      <c r="I9" s="1504"/>
      <c r="J9" s="1510"/>
      <c r="K9" s="1486" t="s">
        <v>2</v>
      </c>
      <c r="L9" s="1499"/>
      <c r="M9" s="1485" t="s">
        <v>11</v>
      </c>
      <c r="N9" s="1486"/>
      <c r="O9" s="1487" t="s">
        <v>3</v>
      </c>
      <c r="P9" s="1488"/>
      <c r="Q9" s="1486" t="s">
        <v>2</v>
      </c>
      <c r="R9" s="1499"/>
      <c r="S9" s="1485" t="s">
        <v>11</v>
      </c>
      <c r="T9" s="1486"/>
      <c r="U9" s="1487" t="s">
        <v>3</v>
      </c>
      <c r="V9" s="1488"/>
      <c r="W9" s="1486" t="s">
        <v>2</v>
      </c>
      <c r="X9" s="1499"/>
      <c r="Y9" s="1485" t="s">
        <v>11</v>
      </c>
      <c r="Z9" s="1486"/>
      <c r="AA9" s="1487" t="s">
        <v>3</v>
      </c>
      <c r="AB9" s="1488"/>
      <c r="AC9" s="1262" t="s">
        <v>3</v>
      </c>
    </row>
    <row r="10" spans="1:29" ht="12.75" customHeight="1" thickBot="1">
      <c r="A10" s="1514"/>
      <c r="B10" s="1517"/>
      <c r="C10" s="1517"/>
      <c r="D10" s="1524"/>
      <c r="E10" s="1501"/>
      <c r="F10" s="1504"/>
      <c r="G10" s="1504"/>
      <c r="H10" s="1507"/>
      <c r="I10" s="1504"/>
      <c r="J10" s="1510"/>
      <c r="K10" s="1491" t="s">
        <v>4</v>
      </c>
      <c r="L10" s="1492"/>
      <c r="M10" s="1493" t="s">
        <v>127</v>
      </c>
      <c r="N10" s="1494"/>
      <c r="O10" s="1489"/>
      <c r="P10" s="1490"/>
      <c r="Q10" s="1491" t="s">
        <v>4</v>
      </c>
      <c r="R10" s="1492"/>
      <c r="S10" s="1493" t="s">
        <v>128</v>
      </c>
      <c r="T10" s="1494"/>
      <c r="U10" s="1489"/>
      <c r="V10" s="1490"/>
      <c r="W10" s="1491" t="s">
        <v>4</v>
      </c>
      <c r="X10" s="1492"/>
      <c r="Y10" s="1493" t="s">
        <v>4</v>
      </c>
      <c r="Z10" s="1494"/>
      <c r="AA10" s="1489"/>
      <c r="AB10" s="1490"/>
      <c r="AC10" s="1263"/>
    </row>
    <row r="11" spans="1:29" ht="27" customHeight="1" thickBot="1">
      <c r="A11" s="1515"/>
      <c r="B11" s="1518"/>
      <c r="C11" s="1518"/>
      <c r="D11" s="1525"/>
      <c r="E11" s="1502"/>
      <c r="F11" s="1505"/>
      <c r="G11" s="1505"/>
      <c r="H11" s="1508"/>
      <c r="I11" s="1505"/>
      <c r="J11" s="1511"/>
      <c r="K11" s="1092" t="s">
        <v>12</v>
      </c>
      <c r="L11" s="1090" t="s">
        <v>13</v>
      </c>
      <c r="M11" s="1093" t="s">
        <v>12</v>
      </c>
      <c r="N11" s="1091" t="s">
        <v>13</v>
      </c>
      <c r="O11" s="1094" t="s">
        <v>12</v>
      </c>
      <c r="P11" s="1095" t="s">
        <v>13</v>
      </c>
      <c r="Q11" s="1092" t="s">
        <v>12</v>
      </c>
      <c r="R11" s="1090" t="s">
        <v>13</v>
      </c>
      <c r="S11" s="1093" t="s">
        <v>12</v>
      </c>
      <c r="T11" s="1091" t="s">
        <v>13</v>
      </c>
      <c r="U11" s="1094" t="s">
        <v>12</v>
      </c>
      <c r="V11" s="1095" t="s">
        <v>13</v>
      </c>
      <c r="W11" s="1092" t="s">
        <v>12</v>
      </c>
      <c r="X11" s="1090" t="s">
        <v>13</v>
      </c>
      <c r="Y11" s="1093" t="s">
        <v>12</v>
      </c>
      <c r="Z11" s="1091" t="s">
        <v>13</v>
      </c>
      <c r="AA11" s="1094" t="s">
        <v>12</v>
      </c>
      <c r="AB11" s="1094" t="s">
        <v>13</v>
      </c>
      <c r="AC11" s="64" t="s">
        <v>8</v>
      </c>
    </row>
    <row r="12" spans="1:29" ht="15.75" customHeight="1">
      <c r="A12" s="1096" t="s">
        <v>129</v>
      </c>
      <c r="B12" s="1097"/>
      <c r="C12" s="1097"/>
      <c r="D12" s="1098"/>
      <c r="E12" s="1099"/>
      <c r="F12" s="1100"/>
      <c r="G12" s="1100"/>
      <c r="H12" s="1100"/>
      <c r="I12" s="1100"/>
      <c r="J12" s="1101"/>
      <c r="K12" s="1102"/>
      <c r="L12" s="1102"/>
      <c r="M12" s="1103"/>
      <c r="N12" s="1104"/>
      <c r="O12" s="1178"/>
      <c r="P12" s="1105"/>
      <c r="Q12" s="1102"/>
      <c r="R12" s="1102"/>
      <c r="S12" s="1103"/>
      <c r="T12" s="1104"/>
      <c r="U12" s="1106"/>
      <c r="V12" s="1105"/>
      <c r="W12" s="1102"/>
      <c r="X12" s="1102"/>
      <c r="Y12" s="1103"/>
      <c r="Z12" s="1104"/>
      <c r="AA12" s="1105"/>
      <c r="AB12" s="1105"/>
      <c r="AC12" s="1107"/>
    </row>
    <row r="13" spans="1:30" s="21" customFormat="1" ht="13.5" customHeight="1">
      <c r="A13" s="1108" t="s">
        <v>268</v>
      </c>
      <c r="B13" s="1109">
        <v>2</v>
      </c>
      <c r="C13" s="1109">
        <v>54</v>
      </c>
      <c r="D13" s="1110">
        <v>44</v>
      </c>
      <c r="E13" s="1111">
        <v>44</v>
      </c>
      <c r="F13" s="906"/>
      <c r="G13" s="906"/>
      <c r="H13" s="906">
        <v>4</v>
      </c>
      <c r="I13" s="906">
        <v>10</v>
      </c>
      <c r="J13" s="908">
        <v>3</v>
      </c>
      <c r="K13" s="1112">
        <v>44</v>
      </c>
      <c r="L13" s="1112"/>
      <c r="M13" s="1125"/>
      <c r="N13" s="1126"/>
      <c r="O13" s="1114">
        <f>SUM(K13,M13)</f>
        <v>44</v>
      </c>
      <c r="P13" s="1114"/>
      <c r="Q13" s="1112"/>
      <c r="R13" s="1115"/>
      <c r="S13" s="1116"/>
      <c r="T13" s="1117"/>
      <c r="U13" s="1118"/>
      <c r="V13" s="1114"/>
      <c r="W13" s="1112"/>
      <c r="X13" s="1115"/>
      <c r="Y13" s="1116"/>
      <c r="Z13" s="1117"/>
      <c r="AA13" s="1114"/>
      <c r="AB13" s="1114"/>
      <c r="AC13" s="1119">
        <f>SUM(O13,P13,U13,V13,AA13,AB13)</f>
        <v>44</v>
      </c>
      <c r="AD13" s="1"/>
    </row>
    <row r="14" spans="1:30" s="21" customFormat="1" ht="13.5" customHeight="1">
      <c r="A14" s="1108" t="s">
        <v>269</v>
      </c>
      <c r="B14" s="1109">
        <v>1</v>
      </c>
      <c r="C14" s="1109">
        <v>27</v>
      </c>
      <c r="D14" s="1110">
        <v>22</v>
      </c>
      <c r="E14" s="1111">
        <v>22</v>
      </c>
      <c r="F14" s="906"/>
      <c r="G14" s="906"/>
      <c r="H14" s="906">
        <v>2</v>
      </c>
      <c r="I14" s="906">
        <v>5</v>
      </c>
      <c r="J14" s="908">
        <v>2</v>
      </c>
      <c r="K14" s="1112">
        <v>22</v>
      </c>
      <c r="L14" s="1112"/>
      <c r="M14" s="1125"/>
      <c r="N14" s="1126"/>
      <c r="O14" s="1114">
        <v>22</v>
      </c>
      <c r="P14" s="1114"/>
      <c r="Q14" s="1112"/>
      <c r="R14" s="1115"/>
      <c r="S14" s="1116"/>
      <c r="T14" s="1117"/>
      <c r="U14" s="1118"/>
      <c r="V14" s="1114"/>
      <c r="W14" s="1112"/>
      <c r="X14" s="1115"/>
      <c r="Y14" s="1116"/>
      <c r="Z14" s="1117"/>
      <c r="AA14" s="1114"/>
      <c r="AB14" s="1114"/>
      <c r="AC14" s="1119">
        <v>22</v>
      </c>
      <c r="AD14" s="1"/>
    </row>
    <row r="15" spans="1:30" s="21" customFormat="1" ht="13.5" customHeight="1">
      <c r="A15" s="1108" t="s">
        <v>270</v>
      </c>
      <c r="B15" s="1109">
        <v>5</v>
      </c>
      <c r="C15" s="1109">
        <v>135</v>
      </c>
      <c r="D15" s="1110">
        <v>44</v>
      </c>
      <c r="E15" s="1111"/>
      <c r="F15" s="906">
        <v>44</v>
      </c>
      <c r="G15" s="906"/>
      <c r="H15" s="906">
        <v>2</v>
      </c>
      <c r="I15" s="906">
        <v>91</v>
      </c>
      <c r="J15" s="908">
        <v>2</v>
      </c>
      <c r="K15" s="1112"/>
      <c r="L15" s="1112"/>
      <c r="M15" s="1125"/>
      <c r="N15" s="1126"/>
      <c r="O15" s="1114"/>
      <c r="P15" s="1114"/>
      <c r="Q15" s="1112"/>
      <c r="R15" s="1115"/>
      <c r="S15" s="1116"/>
      <c r="T15" s="1117"/>
      <c r="U15" s="1118"/>
      <c r="V15" s="1114"/>
      <c r="W15" s="1112"/>
      <c r="X15" s="1112">
        <v>44</v>
      </c>
      <c r="Y15" s="1116"/>
      <c r="Z15" s="1117"/>
      <c r="AA15" s="1114"/>
      <c r="AB15" s="1114">
        <v>44</v>
      </c>
      <c r="AC15" s="1119">
        <v>44</v>
      </c>
      <c r="AD15" s="1"/>
    </row>
    <row r="16" spans="1:30" s="21" customFormat="1" ht="13.5" customHeight="1">
      <c r="A16" s="1108" t="s">
        <v>271</v>
      </c>
      <c r="B16" s="1109">
        <v>2</v>
      </c>
      <c r="C16" s="1109">
        <v>54</v>
      </c>
      <c r="D16" s="1110">
        <v>44</v>
      </c>
      <c r="E16" s="1111">
        <v>44</v>
      </c>
      <c r="F16" s="906"/>
      <c r="G16" s="906"/>
      <c r="H16" s="906">
        <v>4</v>
      </c>
      <c r="I16" s="906">
        <v>10</v>
      </c>
      <c r="J16" s="908">
        <v>3</v>
      </c>
      <c r="K16" s="1112">
        <v>44</v>
      </c>
      <c r="L16" s="1112"/>
      <c r="M16" s="1125"/>
      <c r="N16" s="1126"/>
      <c r="O16" s="1114">
        <v>44</v>
      </c>
      <c r="P16" s="1114"/>
      <c r="Q16" s="1112"/>
      <c r="R16" s="1115"/>
      <c r="S16" s="1116"/>
      <c r="T16" s="1117"/>
      <c r="U16" s="1118"/>
      <c r="V16" s="1114"/>
      <c r="W16" s="1112"/>
      <c r="X16" s="1112"/>
      <c r="Y16" s="1116"/>
      <c r="Z16" s="1117"/>
      <c r="AA16" s="1114"/>
      <c r="AB16" s="1114"/>
      <c r="AC16" s="1119">
        <v>44</v>
      </c>
      <c r="AD16" s="1"/>
    </row>
    <row r="17" spans="1:30" s="21" customFormat="1" ht="13.5" customHeight="1">
      <c r="A17" s="1483" t="s">
        <v>132</v>
      </c>
      <c r="B17" s="1109"/>
      <c r="C17" s="1109"/>
      <c r="D17" s="1110"/>
      <c r="E17" s="1111"/>
      <c r="F17" s="906"/>
      <c r="G17" s="906"/>
      <c r="H17" s="906"/>
      <c r="I17" s="906"/>
      <c r="J17" s="908"/>
      <c r="K17" s="1112"/>
      <c r="L17" s="1112"/>
      <c r="M17" s="1125"/>
      <c r="N17" s="1126"/>
      <c r="O17" s="1114"/>
      <c r="P17" s="1114"/>
      <c r="Q17" s="1112"/>
      <c r="R17" s="1115"/>
      <c r="S17" s="1116"/>
      <c r="T17" s="1117"/>
      <c r="U17" s="1118"/>
      <c r="V17" s="1114"/>
      <c r="W17" s="1112"/>
      <c r="X17" s="1112"/>
      <c r="Y17" s="1116"/>
      <c r="Z17" s="1117"/>
      <c r="AA17" s="1114"/>
      <c r="AB17" s="1114"/>
      <c r="AC17" s="1119"/>
      <c r="AD17" s="1"/>
    </row>
    <row r="18" spans="1:30" s="21" customFormat="1" ht="13.5" customHeight="1">
      <c r="A18" s="1484"/>
      <c r="B18" s="1109"/>
      <c r="C18" s="1109"/>
      <c r="D18" s="1110"/>
      <c r="E18" s="1111"/>
      <c r="F18" s="906"/>
      <c r="G18" s="906"/>
      <c r="H18" s="906"/>
      <c r="I18" s="906"/>
      <c r="J18" s="908"/>
      <c r="K18" s="1112"/>
      <c r="L18" s="1112"/>
      <c r="M18" s="1125"/>
      <c r="N18" s="1126"/>
      <c r="O18" s="1114"/>
      <c r="P18" s="1114"/>
      <c r="Q18" s="1112"/>
      <c r="R18" s="1115"/>
      <c r="S18" s="1116"/>
      <c r="T18" s="1117"/>
      <c r="U18" s="1118"/>
      <c r="V18" s="1114"/>
      <c r="W18" s="1112"/>
      <c r="X18" s="1112"/>
      <c r="Y18" s="1116"/>
      <c r="Z18" s="1117"/>
      <c r="AA18" s="1114"/>
      <c r="AB18" s="1114"/>
      <c r="AC18" s="1119"/>
      <c r="AD18" s="1"/>
    </row>
    <row r="19" spans="1:30" s="21" customFormat="1" ht="17.25" customHeight="1">
      <c r="A19" s="1108" t="s">
        <v>272</v>
      </c>
      <c r="B19" s="1109">
        <v>5</v>
      </c>
      <c r="C19" s="1109">
        <v>135</v>
      </c>
      <c r="D19" s="1110">
        <v>110</v>
      </c>
      <c r="E19" s="1111">
        <v>33</v>
      </c>
      <c r="F19" s="906">
        <v>77</v>
      </c>
      <c r="G19" s="906"/>
      <c r="H19" s="906">
        <v>10</v>
      </c>
      <c r="I19" s="906">
        <v>25</v>
      </c>
      <c r="J19" s="908">
        <v>4</v>
      </c>
      <c r="K19" s="1112">
        <v>33</v>
      </c>
      <c r="L19" s="1112">
        <v>77</v>
      </c>
      <c r="M19" s="1125"/>
      <c r="N19" s="1126"/>
      <c r="O19" s="1114">
        <f>SUM(K19,M19)</f>
        <v>33</v>
      </c>
      <c r="P19" s="1114">
        <f>SUM(L19,N19)</f>
        <v>77</v>
      </c>
      <c r="Q19" s="1112"/>
      <c r="R19" s="1115"/>
      <c r="S19" s="1116"/>
      <c r="T19" s="1117"/>
      <c r="U19" s="1118"/>
      <c r="V19" s="1114"/>
      <c r="W19" s="1112"/>
      <c r="X19" s="1115"/>
      <c r="Y19" s="1116"/>
      <c r="Z19" s="1117"/>
      <c r="AA19" s="1114"/>
      <c r="AB19" s="1114"/>
      <c r="AC19" s="1119">
        <f aca="true" t="shared" si="0" ref="AC19:AC25">SUM(O19,P19,U19,V19,AA19,AB19)</f>
        <v>110</v>
      </c>
      <c r="AD19" s="1"/>
    </row>
    <row r="20" spans="1:30" s="21" customFormat="1" ht="18.75" customHeight="1">
      <c r="A20" s="1120" t="s">
        <v>273</v>
      </c>
      <c r="B20" s="904">
        <v>5</v>
      </c>
      <c r="C20" s="904">
        <v>135</v>
      </c>
      <c r="D20" s="1121">
        <v>110</v>
      </c>
      <c r="E20" s="1111">
        <v>33</v>
      </c>
      <c r="F20" s="906">
        <v>77</v>
      </c>
      <c r="G20" s="906"/>
      <c r="H20" s="906">
        <v>10</v>
      </c>
      <c r="I20" s="906">
        <v>25</v>
      </c>
      <c r="J20" s="908">
        <v>4</v>
      </c>
      <c r="K20" s="1112">
        <v>33</v>
      </c>
      <c r="L20" s="1112">
        <v>27</v>
      </c>
      <c r="M20" s="1125"/>
      <c r="N20" s="1126">
        <v>50</v>
      </c>
      <c r="O20" s="1114">
        <f>SUM(K20,M20)</f>
        <v>33</v>
      </c>
      <c r="P20" s="1114">
        <f>SUM(L20,N20)</f>
        <v>77</v>
      </c>
      <c r="Q20" s="1112"/>
      <c r="R20" s="1115"/>
      <c r="S20" s="1116"/>
      <c r="T20" s="1117"/>
      <c r="U20" s="1118"/>
      <c r="V20" s="1114"/>
      <c r="W20" s="1112"/>
      <c r="X20" s="1115"/>
      <c r="Y20" s="1116"/>
      <c r="Z20" s="1117"/>
      <c r="AA20" s="1114"/>
      <c r="AB20" s="1114"/>
      <c r="AC20" s="1119">
        <f t="shared" si="0"/>
        <v>110</v>
      </c>
      <c r="AD20" s="1"/>
    </row>
    <row r="21" spans="1:30" s="21" customFormat="1" ht="18.75" customHeight="1">
      <c r="A21" s="1122" t="s">
        <v>274</v>
      </c>
      <c r="B21" s="904">
        <v>5</v>
      </c>
      <c r="C21" s="904">
        <v>135</v>
      </c>
      <c r="D21" s="1121">
        <v>110</v>
      </c>
      <c r="E21" s="1111">
        <v>33</v>
      </c>
      <c r="F21" s="906">
        <v>77</v>
      </c>
      <c r="G21" s="906"/>
      <c r="H21" s="906">
        <v>10</v>
      </c>
      <c r="I21" s="906">
        <v>25</v>
      </c>
      <c r="J21" s="908">
        <v>4</v>
      </c>
      <c r="K21" s="1112"/>
      <c r="L21" s="1112"/>
      <c r="M21" s="1125">
        <v>33</v>
      </c>
      <c r="N21" s="1126">
        <v>77</v>
      </c>
      <c r="O21" s="1114">
        <v>33</v>
      </c>
      <c r="P21" s="1114">
        <v>77</v>
      </c>
      <c r="Q21" s="1112"/>
      <c r="R21" s="1115"/>
      <c r="S21" s="1116"/>
      <c r="T21" s="1117"/>
      <c r="U21" s="1118"/>
      <c r="V21" s="1114"/>
      <c r="W21" s="1112"/>
      <c r="X21" s="1115"/>
      <c r="Y21" s="1116"/>
      <c r="Z21" s="1117"/>
      <c r="AA21" s="1114"/>
      <c r="AB21" s="1114"/>
      <c r="AC21" s="1119">
        <v>110</v>
      </c>
      <c r="AD21" s="1"/>
    </row>
    <row r="22" spans="1:30" s="21" customFormat="1" ht="28.5" customHeight="1">
      <c r="A22" s="1123" t="s">
        <v>275</v>
      </c>
      <c r="B22" s="1124">
        <v>20</v>
      </c>
      <c r="C22" s="1124">
        <v>540</v>
      </c>
      <c r="D22" s="1121">
        <v>440</v>
      </c>
      <c r="E22" s="1111">
        <v>132</v>
      </c>
      <c r="F22" s="906">
        <v>308</v>
      </c>
      <c r="G22" s="906"/>
      <c r="H22" s="906">
        <v>40</v>
      </c>
      <c r="I22" s="906">
        <v>100</v>
      </c>
      <c r="J22" s="908">
        <v>19</v>
      </c>
      <c r="K22" s="1112"/>
      <c r="L22" s="1112"/>
      <c r="M22" s="1125">
        <v>78</v>
      </c>
      <c r="N22" s="1126"/>
      <c r="O22" s="1114">
        <v>78</v>
      </c>
      <c r="P22" s="1114"/>
      <c r="Q22" s="1112">
        <v>54</v>
      </c>
      <c r="R22" s="180">
        <v>226</v>
      </c>
      <c r="S22" s="1125"/>
      <c r="T22" s="1126">
        <v>82</v>
      </c>
      <c r="U22" s="1118">
        <f>SUM(Q22,S22)</f>
        <v>54</v>
      </c>
      <c r="V22" s="1114">
        <f>SUM(R22,T22)</f>
        <v>308</v>
      </c>
      <c r="W22" s="1115"/>
      <c r="X22" s="1115"/>
      <c r="Y22" s="1116"/>
      <c r="Z22" s="1117"/>
      <c r="AA22" s="1114"/>
      <c r="AB22" s="1114"/>
      <c r="AC22" s="1119">
        <f t="shared" si="0"/>
        <v>440</v>
      </c>
      <c r="AD22" s="1"/>
    </row>
    <row r="23" spans="1:30" s="21" customFormat="1" ht="33" customHeight="1">
      <c r="A23" s="1120" t="s">
        <v>276</v>
      </c>
      <c r="B23" s="904">
        <v>10</v>
      </c>
      <c r="C23" s="904">
        <v>270</v>
      </c>
      <c r="D23" s="1121">
        <v>242</v>
      </c>
      <c r="E23" s="1111">
        <v>72</v>
      </c>
      <c r="F23" s="906">
        <v>170</v>
      </c>
      <c r="G23" s="906"/>
      <c r="H23" s="906">
        <v>20</v>
      </c>
      <c r="I23" s="906">
        <v>28</v>
      </c>
      <c r="J23" s="908">
        <v>15</v>
      </c>
      <c r="K23" s="1112"/>
      <c r="L23" s="1115"/>
      <c r="M23" s="1116"/>
      <c r="N23" s="1117"/>
      <c r="O23" s="1114"/>
      <c r="P23" s="1114"/>
      <c r="Q23" s="1112"/>
      <c r="R23" s="1115"/>
      <c r="S23" s="1125">
        <v>72</v>
      </c>
      <c r="T23" s="1126">
        <v>35</v>
      </c>
      <c r="U23" s="1118">
        <v>72</v>
      </c>
      <c r="V23" s="1114">
        <v>35</v>
      </c>
      <c r="W23" s="1112"/>
      <c r="X23" s="1112">
        <v>135</v>
      </c>
      <c r="Y23" s="1125"/>
      <c r="Z23" s="1126"/>
      <c r="AA23" s="1114"/>
      <c r="AB23" s="1114">
        <v>135</v>
      </c>
      <c r="AC23" s="1119">
        <f t="shared" si="0"/>
        <v>242</v>
      </c>
      <c r="AD23" s="1"/>
    </row>
    <row r="24" spans="1:30" s="21" customFormat="1" ht="31.5" customHeight="1">
      <c r="A24" s="1120" t="s">
        <v>277</v>
      </c>
      <c r="B24" s="904">
        <v>15</v>
      </c>
      <c r="C24" s="904">
        <v>405</v>
      </c>
      <c r="D24" s="1121">
        <v>374</v>
      </c>
      <c r="E24" s="1111">
        <v>112</v>
      </c>
      <c r="F24" s="906">
        <v>262</v>
      </c>
      <c r="G24" s="906"/>
      <c r="H24" s="906">
        <v>34</v>
      </c>
      <c r="I24" s="906">
        <v>31</v>
      </c>
      <c r="J24" s="908">
        <v>16</v>
      </c>
      <c r="K24" s="1112"/>
      <c r="L24" s="1115"/>
      <c r="M24" s="1116"/>
      <c r="N24" s="1117"/>
      <c r="O24" s="1114"/>
      <c r="P24" s="1114"/>
      <c r="Q24" s="1112"/>
      <c r="R24" s="1115"/>
      <c r="S24" s="1116"/>
      <c r="T24" s="1117"/>
      <c r="U24" s="1118"/>
      <c r="V24" s="1114"/>
      <c r="W24" s="1112">
        <v>112</v>
      </c>
      <c r="X24" s="1112">
        <v>262</v>
      </c>
      <c r="Y24" s="1125"/>
      <c r="Z24" s="1126"/>
      <c r="AA24" s="1114">
        <f>SUM(W24,Y24)</f>
        <v>112</v>
      </c>
      <c r="AB24" s="1114">
        <f>SUM(X24,Z24)</f>
        <v>262</v>
      </c>
      <c r="AC24" s="1119">
        <f t="shared" si="0"/>
        <v>374</v>
      </c>
      <c r="AD24" s="1"/>
    </row>
    <row r="25" spans="1:30" s="21" customFormat="1" ht="13.5" customHeight="1">
      <c r="A25" s="1120" t="s">
        <v>278</v>
      </c>
      <c r="B25" s="904">
        <v>20</v>
      </c>
      <c r="C25" s="904">
        <v>540</v>
      </c>
      <c r="D25" s="1121">
        <v>440</v>
      </c>
      <c r="E25" s="1111">
        <v>132</v>
      </c>
      <c r="F25" s="906">
        <v>308</v>
      </c>
      <c r="G25" s="906"/>
      <c r="H25" s="906">
        <v>40</v>
      </c>
      <c r="I25" s="906">
        <v>100</v>
      </c>
      <c r="J25" s="908">
        <v>19</v>
      </c>
      <c r="K25" s="1112"/>
      <c r="L25" s="1115"/>
      <c r="M25" s="1116"/>
      <c r="N25" s="1117"/>
      <c r="O25" s="1114"/>
      <c r="P25" s="1114"/>
      <c r="Q25" s="1112"/>
      <c r="R25" s="1115"/>
      <c r="S25" s="1116"/>
      <c r="T25" s="1117"/>
      <c r="U25" s="1118"/>
      <c r="V25" s="1114"/>
      <c r="W25" s="1112"/>
      <c r="X25" s="1112"/>
      <c r="Y25" s="1125">
        <v>132</v>
      </c>
      <c r="Z25" s="1126">
        <v>308</v>
      </c>
      <c r="AA25" s="1114">
        <f>SUM(W25,Y25)</f>
        <v>132</v>
      </c>
      <c r="AB25" s="1114">
        <f>SUM(X25,Z25)</f>
        <v>308</v>
      </c>
      <c r="AC25" s="1119">
        <f t="shared" si="0"/>
        <v>440</v>
      </c>
      <c r="AD25" s="1"/>
    </row>
    <row r="26" spans="1:30" s="21" customFormat="1" ht="21" customHeight="1" thickBot="1">
      <c r="A26" s="1108" t="s">
        <v>279</v>
      </c>
      <c r="B26" s="1109">
        <v>10</v>
      </c>
      <c r="C26" s="1109">
        <v>270</v>
      </c>
      <c r="D26" s="1110">
        <v>220</v>
      </c>
      <c r="E26" s="1111" t="s">
        <v>149</v>
      </c>
      <c r="F26" s="906"/>
      <c r="G26" s="906">
        <v>220</v>
      </c>
      <c r="H26" s="906">
        <v>20</v>
      </c>
      <c r="I26" s="906">
        <v>50</v>
      </c>
      <c r="J26" s="908"/>
      <c r="K26" s="1115"/>
      <c r="L26" s="1115"/>
      <c r="M26" s="1116"/>
      <c r="N26" s="1117"/>
      <c r="O26" s="1114"/>
      <c r="P26" s="1114"/>
      <c r="Q26" s="1115"/>
      <c r="R26" s="1115"/>
      <c r="S26" s="1116"/>
      <c r="T26" s="1117"/>
      <c r="U26" s="1118"/>
      <c r="V26" s="1114"/>
      <c r="W26" s="1112"/>
      <c r="X26" s="1112"/>
      <c r="Y26" s="1125"/>
      <c r="Z26" s="1126">
        <v>220</v>
      </c>
      <c r="AA26" s="1114"/>
      <c r="AB26" s="1114">
        <f>SUM(X26,Z26)</f>
        <v>220</v>
      </c>
      <c r="AC26" s="1128">
        <f>SUM(O26,P26,U26,V26,AA26,AB26)</f>
        <v>220</v>
      </c>
      <c r="AD26" s="1"/>
    </row>
    <row r="27" spans="1:36" s="24" customFormat="1" ht="16.5" customHeight="1" thickBot="1">
      <c r="A27" s="1129" t="s">
        <v>260</v>
      </c>
      <c r="B27" s="1043">
        <f>SUM(B13:B26)</f>
        <v>100</v>
      </c>
      <c r="C27" s="1130">
        <v>2700</v>
      </c>
      <c r="D27" s="1131">
        <f>SUM(D13:D26)</f>
        <v>2200</v>
      </c>
      <c r="E27" s="1132">
        <f>SUM(E12:E26)</f>
        <v>657</v>
      </c>
      <c r="F27" s="1046">
        <f>SUM(F12:F26)</f>
        <v>1323</v>
      </c>
      <c r="G27" s="1046">
        <f>SUM(G12:G26)</f>
        <v>220</v>
      </c>
      <c r="H27" s="1046">
        <f>SUM(H12:H26)</f>
        <v>196</v>
      </c>
      <c r="I27" s="1046">
        <f>SUM(I12:I26)</f>
        <v>500</v>
      </c>
      <c r="J27" s="1046">
        <f>SUM(J13:J26)</f>
        <v>91</v>
      </c>
      <c r="K27" s="1133">
        <f aca="true" t="shared" si="1" ref="K27:R27">SUM(K12:K26)</f>
        <v>176</v>
      </c>
      <c r="L27" s="1133">
        <f t="shared" si="1"/>
        <v>104</v>
      </c>
      <c r="M27" s="1133">
        <f t="shared" si="1"/>
        <v>111</v>
      </c>
      <c r="N27" s="1133">
        <f t="shared" si="1"/>
        <v>127</v>
      </c>
      <c r="O27" s="1133">
        <f t="shared" si="1"/>
        <v>287</v>
      </c>
      <c r="P27" s="1133">
        <f t="shared" si="1"/>
        <v>231</v>
      </c>
      <c r="Q27" s="1133">
        <f t="shared" si="1"/>
        <v>54</v>
      </c>
      <c r="R27" s="1133">
        <f t="shared" si="1"/>
        <v>226</v>
      </c>
      <c r="S27" s="1133">
        <v>72</v>
      </c>
      <c r="T27" s="1133">
        <f aca="true" t="shared" si="2" ref="T27:AB27">SUM(T12:T26)</f>
        <v>117</v>
      </c>
      <c r="U27" s="1133">
        <f t="shared" si="2"/>
        <v>126</v>
      </c>
      <c r="V27" s="1133">
        <f t="shared" si="2"/>
        <v>343</v>
      </c>
      <c r="W27" s="1133">
        <f t="shared" si="2"/>
        <v>112</v>
      </c>
      <c r="X27" s="1133">
        <f t="shared" si="2"/>
        <v>441</v>
      </c>
      <c r="Y27" s="1133">
        <f t="shared" si="2"/>
        <v>132</v>
      </c>
      <c r="Z27" s="1133">
        <f t="shared" si="2"/>
        <v>528</v>
      </c>
      <c r="AA27" s="1133">
        <f t="shared" si="2"/>
        <v>244</v>
      </c>
      <c r="AB27" s="1133">
        <f t="shared" si="2"/>
        <v>969</v>
      </c>
      <c r="AC27" s="1179">
        <f>SUM(AC12:AC26)</f>
        <v>2200</v>
      </c>
      <c r="AD27" s="1"/>
      <c r="AE27" s="23"/>
      <c r="AF27" s="23"/>
      <c r="AG27" s="23"/>
      <c r="AH27" s="23"/>
      <c r="AI27" s="23"/>
      <c r="AJ27" s="23"/>
    </row>
    <row r="28" spans="1:252" s="25" customFormat="1" ht="13.5" customHeight="1">
      <c r="A28" s="1135" t="s">
        <v>248</v>
      </c>
      <c r="B28" s="1136"/>
      <c r="C28" s="1137"/>
      <c r="D28" s="974"/>
      <c r="E28" s="1138"/>
      <c r="F28" s="1139"/>
      <c r="G28" s="1139"/>
      <c r="H28" s="1139"/>
      <c r="I28" s="1139"/>
      <c r="J28" s="1140"/>
      <c r="K28" s="1141"/>
      <c r="L28" s="1115"/>
      <c r="M28" s="1116"/>
      <c r="N28" s="1117"/>
      <c r="O28" s="1114"/>
      <c r="P28" s="1114"/>
      <c r="Q28" s="1141"/>
      <c r="R28" s="1115"/>
      <c r="S28" s="1116"/>
      <c r="T28" s="1117"/>
      <c r="U28" s="1114"/>
      <c r="V28" s="1114"/>
      <c r="W28" s="1141"/>
      <c r="X28" s="1115"/>
      <c r="Y28" s="1116"/>
      <c r="Z28" s="1117"/>
      <c r="AA28" s="1114"/>
      <c r="AB28" s="1114"/>
      <c r="AC28" s="1142"/>
      <c r="AD28" s="1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105" s="696" customFormat="1" ht="13.5" customHeight="1">
      <c r="A29" s="1144" t="s">
        <v>261</v>
      </c>
      <c r="B29" s="179">
        <v>10</v>
      </c>
      <c r="C29" s="1145"/>
      <c r="D29" s="1146"/>
      <c r="E29" s="1138"/>
      <c r="F29" s="1139"/>
      <c r="G29" s="1139"/>
      <c r="H29" s="1139"/>
      <c r="I29" s="1139"/>
      <c r="J29" s="1140"/>
      <c r="K29" s="1141"/>
      <c r="L29" s="1115"/>
      <c r="M29" s="1116"/>
      <c r="N29" s="1117"/>
      <c r="O29" s="1114"/>
      <c r="P29" s="1114"/>
      <c r="Q29" s="1141"/>
      <c r="R29" s="1115"/>
      <c r="S29" s="1116"/>
      <c r="T29" s="1117"/>
      <c r="U29" s="1114"/>
      <c r="V29" s="1114"/>
      <c r="W29" s="1147"/>
      <c r="X29" s="1112"/>
      <c r="Y29" s="1125"/>
      <c r="Z29" s="1126"/>
      <c r="AA29" s="1114"/>
      <c r="AB29" s="1114"/>
      <c r="AC29" s="1142"/>
      <c r="AD29" s="1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95"/>
      <c r="AP29" s="695"/>
      <c r="AQ29" s="695"/>
      <c r="AR29" s="695"/>
      <c r="AS29" s="695"/>
      <c r="AT29" s="695"/>
      <c r="AU29" s="695"/>
      <c r="AV29" s="695"/>
      <c r="AW29" s="695"/>
      <c r="AX29" s="695"/>
      <c r="AY29" s="695"/>
      <c r="AZ29" s="695"/>
      <c r="BA29" s="695"/>
      <c r="BB29" s="695"/>
      <c r="BC29" s="695"/>
      <c r="BD29" s="695"/>
      <c r="BE29" s="695"/>
      <c r="BF29" s="695"/>
      <c r="BG29" s="695"/>
      <c r="BH29" s="695"/>
      <c r="BI29" s="695"/>
      <c r="BJ29" s="695"/>
      <c r="BK29" s="695"/>
      <c r="BL29" s="695"/>
      <c r="BM29" s="695"/>
      <c r="BN29" s="695"/>
      <c r="BO29" s="695"/>
      <c r="BP29" s="695"/>
      <c r="BQ29" s="695"/>
      <c r="BR29" s="695"/>
      <c r="BS29" s="695"/>
      <c r="BT29" s="695"/>
      <c r="BU29" s="695"/>
      <c r="BV29" s="695"/>
      <c r="BW29" s="695"/>
      <c r="BX29" s="695"/>
      <c r="BY29" s="695"/>
      <c r="BZ29" s="695"/>
      <c r="CA29" s="695"/>
      <c r="CB29" s="695"/>
      <c r="CC29" s="695"/>
      <c r="CD29" s="695"/>
      <c r="CE29" s="695"/>
      <c r="CF29" s="695"/>
      <c r="CG29" s="695"/>
      <c r="CH29" s="695"/>
      <c r="CI29" s="695"/>
      <c r="CJ29" s="695"/>
      <c r="CK29" s="695"/>
      <c r="CL29" s="695"/>
      <c r="CM29" s="695"/>
      <c r="CN29" s="695"/>
      <c r="CO29" s="695"/>
      <c r="CP29" s="695"/>
      <c r="CQ29" s="695"/>
      <c r="CR29" s="695"/>
      <c r="CS29" s="695"/>
      <c r="CT29" s="695"/>
      <c r="CU29" s="695"/>
      <c r="CV29" s="695"/>
      <c r="CW29" s="695"/>
      <c r="CX29" s="695"/>
      <c r="CY29" s="695"/>
      <c r="CZ29" s="695"/>
      <c r="DA29" s="695"/>
    </row>
    <row r="30" spans="1:105" s="696" customFormat="1" ht="13.5" customHeight="1">
      <c r="A30" s="1148" t="s">
        <v>280</v>
      </c>
      <c r="B30" s="1149">
        <v>5</v>
      </c>
      <c r="C30" s="1150">
        <v>135</v>
      </c>
      <c r="D30" s="1151">
        <v>110</v>
      </c>
      <c r="E30" s="1152">
        <v>33</v>
      </c>
      <c r="F30" s="1153">
        <v>77</v>
      </c>
      <c r="G30" s="1153"/>
      <c r="H30" s="1153">
        <v>10</v>
      </c>
      <c r="I30" s="1153">
        <v>25</v>
      </c>
      <c r="J30" s="1154">
        <v>4</v>
      </c>
      <c r="K30" s="1155"/>
      <c r="L30" s="1156"/>
      <c r="M30" s="1157"/>
      <c r="N30" s="1158"/>
      <c r="O30" s="1114"/>
      <c r="P30" s="1114"/>
      <c r="Q30" s="1155"/>
      <c r="R30" s="1156"/>
      <c r="S30" s="1157"/>
      <c r="T30" s="1158"/>
      <c r="U30" s="1114"/>
      <c r="V30" s="1114"/>
      <c r="W30" s="1159">
        <v>33</v>
      </c>
      <c r="X30" s="1161">
        <v>77</v>
      </c>
      <c r="Y30" s="1162"/>
      <c r="Z30" s="1163"/>
      <c r="AA30" s="1114">
        <v>33</v>
      </c>
      <c r="AB30" s="1114">
        <v>77</v>
      </c>
      <c r="AC30" s="1142">
        <v>110</v>
      </c>
      <c r="AD30" s="1"/>
      <c r="AE30" s="695"/>
      <c r="AF30" s="695"/>
      <c r="AG30" s="695"/>
      <c r="AH30" s="695"/>
      <c r="AI30" s="695"/>
      <c r="AJ30" s="695"/>
      <c r="AK30" s="695"/>
      <c r="AL30" s="695"/>
      <c r="AM30" s="695"/>
      <c r="AN30" s="695"/>
      <c r="AO30" s="695"/>
      <c r="AP30" s="695"/>
      <c r="AQ30" s="695"/>
      <c r="AR30" s="695"/>
      <c r="AS30" s="695"/>
      <c r="AT30" s="695"/>
      <c r="AU30" s="695"/>
      <c r="AV30" s="695"/>
      <c r="AW30" s="695"/>
      <c r="AX30" s="695"/>
      <c r="AY30" s="695"/>
      <c r="AZ30" s="695"/>
      <c r="BA30" s="695"/>
      <c r="BB30" s="695"/>
      <c r="BC30" s="695"/>
      <c r="BD30" s="695"/>
      <c r="BE30" s="695"/>
      <c r="BF30" s="695"/>
      <c r="BG30" s="695"/>
      <c r="BH30" s="695"/>
      <c r="BI30" s="695"/>
      <c r="BJ30" s="695"/>
      <c r="BK30" s="695"/>
      <c r="BL30" s="695"/>
      <c r="BM30" s="695"/>
      <c r="BN30" s="695"/>
      <c r="BO30" s="695"/>
      <c r="BP30" s="695"/>
      <c r="BQ30" s="695"/>
      <c r="BR30" s="695"/>
      <c r="BS30" s="695"/>
      <c r="BT30" s="695"/>
      <c r="BU30" s="695"/>
      <c r="BV30" s="695"/>
      <c r="BW30" s="695"/>
      <c r="BX30" s="695"/>
      <c r="BY30" s="695"/>
      <c r="BZ30" s="695"/>
      <c r="CA30" s="695"/>
      <c r="CB30" s="695"/>
      <c r="CC30" s="695"/>
      <c r="CD30" s="695"/>
      <c r="CE30" s="695"/>
      <c r="CF30" s="695"/>
      <c r="CG30" s="695"/>
      <c r="CH30" s="695"/>
      <c r="CI30" s="695"/>
      <c r="CJ30" s="695"/>
      <c r="CK30" s="695"/>
      <c r="CL30" s="695"/>
      <c r="CM30" s="695"/>
      <c r="CN30" s="695"/>
      <c r="CO30" s="695"/>
      <c r="CP30" s="695"/>
      <c r="CQ30" s="695"/>
      <c r="CR30" s="695"/>
      <c r="CS30" s="695"/>
      <c r="CT30" s="695"/>
      <c r="CU30" s="695"/>
      <c r="CV30" s="695"/>
      <c r="CW30" s="695"/>
      <c r="CX30" s="695"/>
      <c r="CY30" s="695"/>
      <c r="CZ30" s="695"/>
      <c r="DA30" s="695"/>
    </row>
    <row r="31" spans="1:105" s="696" customFormat="1" ht="30" customHeight="1" thickBot="1">
      <c r="A31" s="1164" t="s">
        <v>281</v>
      </c>
      <c r="B31" s="1149">
        <v>5</v>
      </c>
      <c r="C31" s="1150">
        <v>135</v>
      </c>
      <c r="D31" s="1151">
        <v>110</v>
      </c>
      <c r="E31" s="1152">
        <v>33</v>
      </c>
      <c r="F31" s="1153">
        <v>77</v>
      </c>
      <c r="G31" s="1153"/>
      <c r="H31" s="1153">
        <v>10</v>
      </c>
      <c r="I31" s="1153">
        <v>25</v>
      </c>
      <c r="J31" s="1154">
        <v>4</v>
      </c>
      <c r="K31" s="1155"/>
      <c r="L31" s="1156"/>
      <c r="M31" s="1157"/>
      <c r="N31" s="1158"/>
      <c r="O31" s="1114"/>
      <c r="P31" s="1114"/>
      <c r="Q31" s="1155"/>
      <c r="R31" s="1156"/>
      <c r="S31" s="1157"/>
      <c r="T31" s="1158"/>
      <c r="U31" s="1114"/>
      <c r="V31" s="1114"/>
      <c r="W31" s="1159">
        <v>33</v>
      </c>
      <c r="X31" s="1161">
        <v>77</v>
      </c>
      <c r="Y31" s="1162"/>
      <c r="Z31" s="1163"/>
      <c r="AA31" s="1114">
        <v>33</v>
      </c>
      <c r="AB31" s="1114">
        <v>77</v>
      </c>
      <c r="AC31" s="1142">
        <v>110</v>
      </c>
      <c r="AD31" s="1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5"/>
      <c r="AR31" s="695"/>
      <c r="AS31" s="695"/>
      <c r="AT31" s="695"/>
      <c r="AU31" s="695"/>
      <c r="AV31" s="695"/>
      <c r="AW31" s="695"/>
      <c r="AX31" s="695"/>
      <c r="AY31" s="695"/>
      <c r="AZ31" s="695"/>
      <c r="BA31" s="695"/>
      <c r="BB31" s="695"/>
      <c r="BC31" s="695"/>
      <c r="BD31" s="695"/>
      <c r="BE31" s="695"/>
      <c r="BF31" s="695"/>
      <c r="BG31" s="695"/>
      <c r="BH31" s="695"/>
      <c r="BI31" s="695"/>
      <c r="BJ31" s="695"/>
      <c r="BK31" s="695"/>
      <c r="BL31" s="695"/>
      <c r="BM31" s="695"/>
      <c r="BN31" s="695"/>
      <c r="BO31" s="695"/>
      <c r="BP31" s="695"/>
      <c r="BQ31" s="695"/>
      <c r="BR31" s="695"/>
      <c r="BS31" s="695"/>
      <c r="BT31" s="695"/>
      <c r="BU31" s="695"/>
      <c r="BV31" s="695"/>
      <c r="BW31" s="695"/>
      <c r="BX31" s="695"/>
      <c r="BY31" s="695"/>
      <c r="BZ31" s="695"/>
      <c r="CA31" s="695"/>
      <c r="CB31" s="695"/>
      <c r="CC31" s="695"/>
      <c r="CD31" s="695"/>
      <c r="CE31" s="695"/>
      <c r="CF31" s="695"/>
      <c r="CG31" s="695"/>
      <c r="CH31" s="695"/>
      <c r="CI31" s="695"/>
      <c r="CJ31" s="695"/>
      <c r="CK31" s="695"/>
      <c r="CL31" s="695"/>
      <c r="CM31" s="695"/>
      <c r="CN31" s="695"/>
      <c r="CO31" s="695"/>
      <c r="CP31" s="695"/>
      <c r="CQ31" s="695"/>
      <c r="CR31" s="695"/>
      <c r="CS31" s="695"/>
      <c r="CT31" s="695"/>
      <c r="CU31" s="695"/>
      <c r="CV31" s="695"/>
      <c r="CW31" s="695"/>
      <c r="CX31" s="695"/>
      <c r="CY31" s="695"/>
      <c r="CZ31" s="695"/>
      <c r="DA31" s="695"/>
    </row>
    <row r="32" spans="1:30" s="26" customFormat="1" ht="16.5" customHeight="1" thickBot="1">
      <c r="A32" s="1042" t="s">
        <v>23</v>
      </c>
      <c r="B32" s="1165">
        <v>10</v>
      </c>
      <c r="C32" s="1133">
        <v>270</v>
      </c>
      <c r="D32" s="1130">
        <v>220</v>
      </c>
      <c r="E32" s="1166">
        <v>66</v>
      </c>
      <c r="F32" s="1166">
        <v>154</v>
      </c>
      <c r="G32" s="1166">
        <v>0</v>
      </c>
      <c r="H32" s="1166">
        <v>20</v>
      </c>
      <c r="I32" s="1166">
        <v>50</v>
      </c>
      <c r="J32" s="1166">
        <v>8</v>
      </c>
      <c r="K32" s="1043">
        <f>SUM(K28:K31)</f>
        <v>0</v>
      </c>
      <c r="L32" s="1043">
        <v>0</v>
      </c>
      <c r="M32" s="1043">
        <f>SUM(M28:M31)</f>
        <v>0</v>
      </c>
      <c r="N32" s="1043">
        <v>0</v>
      </c>
      <c r="O32" s="1043">
        <f>SUM(O28:O31)</f>
        <v>0</v>
      </c>
      <c r="P32" s="1043">
        <v>0</v>
      </c>
      <c r="Q32" s="1043">
        <v>0</v>
      </c>
      <c r="R32" s="1043">
        <v>0</v>
      </c>
      <c r="S32" s="1043">
        <v>0</v>
      </c>
      <c r="T32" s="1043">
        <v>0</v>
      </c>
      <c r="U32" s="1043">
        <v>0</v>
      </c>
      <c r="V32" s="1043">
        <v>0</v>
      </c>
      <c r="W32" s="1043">
        <v>66</v>
      </c>
      <c r="X32" s="1043">
        <f aca="true" t="shared" si="3" ref="X32:AC32">SUM(X28:X31)</f>
        <v>154</v>
      </c>
      <c r="Y32" s="1043">
        <f t="shared" si="3"/>
        <v>0</v>
      </c>
      <c r="Z32" s="1043">
        <f t="shared" si="3"/>
        <v>0</v>
      </c>
      <c r="AA32" s="1043">
        <f t="shared" si="3"/>
        <v>66</v>
      </c>
      <c r="AB32" s="1043">
        <f t="shared" si="3"/>
        <v>154</v>
      </c>
      <c r="AC32" s="1043">
        <f t="shared" si="3"/>
        <v>220</v>
      </c>
      <c r="AD32" s="1"/>
    </row>
    <row r="33" spans="1:30" s="26" customFormat="1" ht="16.5" customHeight="1" thickBot="1">
      <c r="A33" s="1167" t="s">
        <v>14</v>
      </c>
      <c r="B33" s="1168">
        <v>110</v>
      </c>
      <c r="C33" s="1179">
        <v>2970</v>
      </c>
      <c r="D33" s="1180">
        <v>2420</v>
      </c>
      <c r="E33" s="1130">
        <v>723</v>
      </c>
      <c r="F33" s="1130">
        <v>1477</v>
      </c>
      <c r="G33" s="1130">
        <v>220</v>
      </c>
      <c r="H33" s="1130">
        <v>216</v>
      </c>
      <c r="I33" s="1130">
        <v>550</v>
      </c>
      <c r="J33" s="1130">
        <v>99</v>
      </c>
      <c r="K33" s="1043">
        <v>176</v>
      </c>
      <c r="L33" s="1043">
        <v>104</v>
      </c>
      <c r="M33" s="1043">
        <v>111</v>
      </c>
      <c r="N33" s="1043">
        <v>127</v>
      </c>
      <c r="O33" s="1043">
        <v>287</v>
      </c>
      <c r="P33" s="1043">
        <v>231</v>
      </c>
      <c r="Q33" s="1043">
        <v>54</v>
      </c>
      <c r="R33" s="1043">
        <v>226</v>
      </c>
      <c r="S33" s="1043">
        <v>72</v>
      </c>
      <c r="T33" s="1043">
        <v>117</v>
      </c>
      <c r="U33" s="1043">
        <v>126</v>
      </c>
      <c r="V33" s="1043">
        <v>343</v>
      </c>
      <c r="W33" s="1043">
        <v>178</v>
      </c>
      <c r="X33" s="1043">
        <v>595</v>
      </c>
      <c r="Y33" s="1043">
        <v>132</v>
      </c>
      <c r="Z33" s="1043">
        <v>528</v>
      </c>
      <c r="AA33" s="1043">
        <v>310</v>
      </c>
      <c r="AB33" s="1043">
        <v>1123</v>
      </c>
      <c r="AC33" s="1043">
        <v>2420</v>
      </c>
      <c r="AD33" s="1"/>
    </row>
    <row r="34" spans="1:30" s="26" customFormat="1" ht="16.5" customHeight="1" thickBot="1">
      <c r="A34" s="1170" t="s">
        <v>264</v>
      </c>
      <c r="B34" s="1171"/>
      <c r="C34" s="1172"/>
      <c r="D34" s="1173"/>
      <c r="E34" s="1174"/>
      <c r="F34" s="1174"/>
      <c r="G34" s="1174"/>
      <c r="H34" s="1174"/>
      <c r="I34" s="1174"/>
      <c r="J34" s="1174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1"/>
    </row>
    <row r="35" spans="1:30" s="26" customFormat="1" ht="16.5" customHeight="1" thickBot="1">
      <c r="A35" s="1175" t="s">
        <v>265</v>
      </c>
      <c r="B35" s="1176">
        <v>10</v>
      </c>
      <c r="C35" s="1172">
        <v>270</v>
      </c>
      <c r="D35" s="1173">
        <v>220</v>
      </c>
      <c r="E35" s="627">
        <v>220</v>
      </c>
      <c r="F35" s="627">
        <v>0</v>
      </c>
      <c r="G35" s="627">
        <v>0</v>
      </c>
      <c r="H35" s="627">
        <v>0</v>
      </c>
      <c r="I35" s="627">
        <v>50</v>
      </c>
      <c r="J35" s="627">
        <v>0</v>
      </c>
      <c r="K35" s="627">
        <v>40</v>
      </c>
      <c r="L35" s="627">
        <v>0</v>
      </c>
      <c r="M35" s="627">
        <v>34</v>
      </c>
      <c r="N35" s="627">
        <v>0</v>
      </c>
      <c r="O35" s="627">
        <v>74</v>
      </c>
      <c r="P35" s="627">
        <v>0</v>
      </c>
      <c r="Q35" s="627">
        <v>40</v>
      </c>
      <c r="R35" s="627">
        <v>0</v>
      </c>
      <c r="S35" s="627">
        <v>26</v>
      </c>
      <c r="T35" s="627">
        <v>0</v>
      </c>
      <c r="U35" s="627">
        <v>66</v>
      </c>
      <c r="V35" s="627">
        <v>0</v>
      </c>
      <c r="W35" s="627">
        <v>40</v>
      </c>
      <c r="X35" s="627">
        <v>0</v>
      </c>
      <c r="Y35" s="627">
        <v>40</v>
      </c>
      <c r="Z35" s="627">
        <v>0</v>
      </c>
      <c r="AA35" s="627">
        <v>80</v>
      </c>
      <c r="AB35" s="627">
        <v>0</v>
      </c>
      <c r="AC35" s="627">
        <v>220</v>
      </c>
      <c r="AD35" s="1"/>
    </row>
    <row r="36" spans="1:29" s="694" customFormat="1" ht="12.7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</row>
    <row r="37" spans="1:23" s="10" customFormat="1" ht="12.75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"/>
      <c r="U37" s="3"/>
      <c r="V37" s="3"/>
      <c r="W37" s="3"/>
    </row>
    <row r="38" spans="1:23" s="10" customFormat="1" ht="12.75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3"/>
      <c r="U38" s="3"/>
      <c r="V38" s="3"/>
      <c r="W38" s="3"/>
    </row>
    <row r="39" spans="1:23" s="10" customFormat="1" ht="12.75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3"/>
      <c r="U39" s="3"/>
      <c r="V39" s="3"/>
      <c r="W39" s="3"/>
    </row>
    <row r="40" spans="1:23" s="10" customFormat="1" ht="12.75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"/>
      <c r="U40" s="3"/>
      <c r="V40" s="3"/>
      <c r="W40" s="3"/>
    </row>
    <row r="41" spans="1:23" s="10" customFormat="1" ht="12.75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3"/>
      <c r="U41" s="3"/>
      <c r="V41" s="3"/>
      <c r="W41" s="3"/>
    </row>
    <row r="42" spans="1:23" s="10" customFormat="1" ht="12.75">
      <c r="A42" s="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3"/>
      <c r="U42" s="3"/>
      <c r="V42" s="3"/>
      <c r="W42" s="3"/>
    </row>
    <row r="43" spans="1:23" s="10" customFormat="1" ht="12.75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3"/>
      <c r="U43" s="3"/>
      <c r="V43" s="3"/>
      <c r="W43" s="3"/>
    </row>
    <row r="44" spans="1:23" s="10" customFormat="1" ht="12.7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3"/>
      <c r="U44" s="3"/>
      <c r="V44" s="3"/>
      <c r="W44" s="3"/>
    </row>
    <row r="45" spans="1:23" s="10" customFormat="1" ht="12.75">
      <c r="A45" s="3"/>
      <c r="B45" s="9"/>
      <c r="C45" s="9"/>
      <c r="D45" s="3"/>
      <c r="E45" s="9"/>
      <c r="F45" s="9"/>
      <c r="G45" s="9"/>
      <c r="H45" s="9"/>
      <c r="I45" s="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10" customFormat="1" ht="12.75">
      <c r="A46" s="11"/>
      <c r="B46" s="9"/>
      <c r="C46" s="9"/>
      <c r="D46" s="3"/>
      <c r="E46" s="9"/>
      <c r="F46" s="9"/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10" customFormat="1" ht="12.75">
      <c r="A47" s="3"/>
      <c r="B47" s="9"/>
      <c r="C47" s="9"/>
      <c r="D47" s="3"/>
      <c r="E47" s="9"/>
      <c r="F47" s="9"/>
      <c r="G47" s="9"/>
      <c r="H47" s="9"/>
      <c r="I47" s="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10" customFormat="1" ht="12.75">
      <c r="A48" s="3"/>
      <c r="B48" s="9"/>
      <c r="C48" s="9"/>
      <c r="D48" s="2"/>
      <c r="E48" s="13"/>
      <c r="F48" s="13"/>
      <c r="G48" s="13"/>
      <c r="H48" s="13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10" customFormat="1" ht="12.75">
      <c r="A49" s="2"/>
      <c r="B49" s="13"/>
      <c r="C49" s="13"/>
      <c r="D49" s="2"/>
      <c r="E49" s="13"/>
      <c r="F49" s="13"/>
      <c r="G49" s="13"/>
      <c r="H49" s="13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13"/>
      <c r="C50" s="13"/>
      <c r="D50" s="2"/>
      <c r="E50" s="13"/>
      <c r="F50" s="13"/>
      <c r="G50" s="13"/>
      <c r="H50" s="13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13"/>
      <c r="C51" s="13"/>
      <c r="D51" s="2"/>
      <c r="E51" s="13"/>
      <c r="F51" s="13"/>
      <c r="G51" s="13"/>
      <c r="H51" s="13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13"/>
      <c r="C52" s="13"/>
      <c r="D52" s="2"/>
      <c r="E52" s="13"/>
      <c r="F52" s="13"/>
      <c r="G52" s="13"/>
      <c r="H52" s="13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13"/>
      <c r="C53" s="13"/>
      <c r="D53" s="2"/>
      <c r="E53" s="13"/>
      <c r="F53" s="13"/>
      <c r="G53" s="13"/>
      <c r="H53" s="13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13"/>
      <c r="C54" s="13"/>
      <c r="D54" s="2"/>
      <c r="E54" s="13"/>
      <c r="F54" s="13"/>
      <c r="G54" s="13"/>
      <c r="H54" s="13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13"/>
      <c r="C55" s="13"/>
      <c r="D55" s="2"/>
      <c r="E55" s="13"/>
      <c r="F55" s="13"/>
      <c r="G55" s="13"/>
      <c r="H55" s="13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"/>
      <c r="C56" s="13"/>
      <c r="D56" s="2"/>
      <c r="E56" s="13"/>
      <c r="F56" s="13"/>
      <c r="G56" s="13"/>
      <c r="H56" s="13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"/>
      <c r="C57" s="13"/>
      <c r="D57" s="2"/>
      <c r="E57" s="13"/>
      <c r="F57" s="13"/>
      <c r="G57" s="13"/>
      <c r="H57" s="13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13"/>
      <c r="C58" s="13"/>
      <c r="D58" s="2"/>
      <c r="E58" s="13"/>
      <c r="F58" s="13"/>
      <c r="G58" s="13"/>
      <c r="H58" s="13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13"/>
      <c r="C59" s="13"/>
      <c r="D59" s="2"/>
      <c r="E59" s="13"/>
      <c r="F59" s="13"/>
      <c r="G59" s="13"/>
      <c r="H59" s="13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13"/>
      <c r="C60" s="13"/>
      <c r="D60" s="2"/>
      <c r="E60" s="13"/>
      <c r="F60" s="13"/>
      <c r="G60" s="13"/>
      <c r="H60" s="13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13"/>
      <c r="C61" s="13"/>
      <c r="D61" s="2"/>
      <c r="E61" s="13"/>
      <c r="F61" s="13"/>
      <c r="G61" s="13"/>
      <c r="H61" s="13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13"/>
      <c r="C62" s="13"/>
      <c r="D62" s="2"/>
      <c r="E62" s="13"/>
      <c r="F62" s="13"/>
      <c r="G62" s="13"/>
      <c r="H62" s="13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13"/>
      <c r="C63" s="13"/>
      <c r="D63" s="2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13"/>
      <c r="C64" s="13"/>
      <c r="D64" s="2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13"/>
      <c r="C65" s="13"/>
      <c r="D65" s="2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13"/>
      <c r="C66" s="13"/>
      <c r="D66" s="2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13"/>
      <c r="C67" s="13"/>
      <c r="D67" s="2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13"/>
      <c r="C68" s="13"/>
      <c r="D68" s="2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13"/>
      <c r="C69" s="13"/>
      <c r="D69" s="2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13"/>
      <c r="C70" s="13"/>
      <c r="D70" s="2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13"/>
      <c r="C71" s="13"/>
      <c r="D71" s="2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13"/>
      <c r="C72" s="13"/>
      <c r="D72" s="2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13"/>
      <c r="C73" s="13"/>
      <c r="D73" s="2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13"/>
      <c r="C74" s="13"/>
      <c r="D74" s="2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13"/>
      <c r="C75" s="13"/>
      <c r="D75" s="2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13"/>
      <c r="C76" s="13"/>
      <c r="D76" s="2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13"/>
      <c r="C77" s="13"/>
      <c r="D77" s="2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13"/>
      <c r="C78" s="13"/>
      <c r="D78" s="2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13"/>
      <c r="C79" s="13"/>
      <c r="D79" s="2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13"/>
      <c r="C80" s="13"/>
      <c r="D80" s="2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13"/>
      <c r="C81" s="13"/>
      <c r="D81" s="2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13"/>
      <c r="C82" s="13"/>
      <c r="D82" s="2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13"/>
      <c r="C83" s="13"/>
      <c r="D83" s="2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13"/>
      <c r="C84" s="13"/>
      <c r="D84" s="2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13"/>
      <c r="C85" s="13"/>
      <c r="D85" s="2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13"/>
      <c r="C86" s="13"/>
      <c r="D86" s="2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13"/>
      <c r="C87" s="13"/>
      <c r="D87" s="2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13"/>
      <c r="C88" s="13"/>
      <c r="D88" s="2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13"/>
      <c r="C89" s="13"/>
      <c r="D89" s="2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13"/>
      <c r="C90" s="13"/>
      <c r="D90" s="2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13"/>
      <c r="C91" s="13"/>
      <c r="D91" s="2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13"/>
      <c r="C92" s="13"/>
      <c r="D92" s="2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13"/>
      <c r="C93" s="13"/>
      <c r="D93" s="2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13"/>
      <c r="C94" s="13"/>
      <c r="D94" s="2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13"/>
      <c r="C95" s="13"/>
      <c r="D95" s="2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13"/>
      <c r="C96" s="13"/>
      <c r="D96" s="2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13"/>
      <c r="C97" s="13"/>
      <c r="D97" s="2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13"/>
      <c r="C98" s="13"/>
      <c r="D98" s="2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13"/>
      <c r="C99" s="13"/>
      <c r="D99" s="2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13"/>
      <c r="C100" s="13"/>
      <c r="D100" s="2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13"/>
      <c r="C101" s="13"/>
      <c r="D101" s="2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13"/>
      <c r="C102" s="13"/>
      <c r="D102" s="2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13"/>
      <c r="C103" s="13"/>
      <c r="D103" s="2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13"/>
      <c r="C104" s="13"/>
      <c r="D104" s="2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13"/>
      <c r="C105" s="13"/>
      <c r="D105" s="2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13"/>
      <c r="C106" s="13"/>
      <c r="D106" s="2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13"/>
      <c r="C107" s="13"/>
      <c r="D107" s="2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13"/>
      <c r="C108" s="13"/>
      <c r="D108" s="2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13"/>
      <c r="C109" s="13"/>
      <c r="D109" s="2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13"/>
      <c r="C110" s="13"/>
      <c r="D110" s="2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13"/>
      <c r="C111" s="13"/>
      <c r="D111" s="2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13"/>
      <c r="C112" s="13"/>
      <c r="D112" s="2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13"/>
      <c r="C113" s="13"/>
      <c r="D113" s="2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13"/>
      <c r="C114" s="13"/>
      <c r="D114" s="2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13"/>
      <c r="C115" s="13"/>
      <c r="D115" s="2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2"/>
      <c r="B116" s="13"/>
      <c r="C116" s="13"/>
      <c r="D116" s="2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2"/>
      <c r="B117" s="13"/>
      <c r="C117" s="13"/>
      <c r="D117" s="2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2"/>
      <c r="B118" s="13"/>
      <c r="C118" s="13"/>
      <c r="D118" s="2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2"/>
      <c r="B119" s="13"/>
      <c r="C119" s="13"/>
      <c r="D119" s="2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2"/>
      <c r="B120" s="13"/>
      <c r="C120" s="13"/>
      <c r="D120" s="2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2"/>
      <c r="B121" s="13"/>
      <c r="C121" s="13"/>
      <c r="D121" s="2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2"/>
      <c r="B122" s="13"/>
      <c r="C122" s="13"/>
      <c r="D122" s="2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2"/>
      <c r="B123" s="13"/>
      <c r="C123" s="13"/>
      <c r="D123" s="2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2"/>
      <c r="B124" s="13"/>
      <c r="C124" s="13"/>
      <c r="D124" s="2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2"/>
      <c r="B125" s="13"/>
      <c r="C125" s="13"/>
      <c r="D125" s="2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2"/>
      <c r="B126" s="13"/>
      <c r="C126" s="13"/>
      <c r="D126" s="2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3" ht="12.75">
      <c r="A127" s="2"/>
      <c r="B127" s="13"/>
      <c r="C127" s="13"/>
    </row>
  </sheetData>
  <sheetProtection/>
  <mergeCells count="36">
    <mergeCell ref="A1:S1"/>
    <mergeCell ref="A3:D3"/>
    <mergeCell ref="E3:M3"/>
    <mergeCell ref="A5:S5"/>
    <mergeCell ref="A6:S6"/>
    <mergeCell ref="A7:A11"/>
    <mergeCell ref="B7:B11"/>
    <mergeCell ref="C7:C11"/>
    <mergeCell ref="D7:AC7"/>
    <mergeCell ref="D8:D11"/>
    <mergeCell ref="E8:E11"/>
    <mergeCell ref="F8:F11"/>
    <mergeCell ref="G8:G11"/>
    <mergeCell ref="H8:H11"/>
    <mergeCell ref="I8:I11"/>
    <mergeCell ref="J8:J11"/>
    <mergeCell ref="K8:P8"/>
    <mergeCell ref="Q8:V8"/>
    <mergeCell ref="W8:AB8"/>
    <mergeCell ref="K9:L9"/>
    <mergeCell ref="M9:N9"/>
    <mergeCell ref="O9:P10"/>
    <mergeCell ref="Q9:R9"/>
    <mergeCell ref="S9:T9"/>
    <mergeCell ref="U9:V10"/>
    <mergeCell ref="W9:X9"/>
    <mergeCell ref="A17:A18"/>
    <mergeCell ref="Y9:Z9"/>
    <mergeCell ref="AA9:AB10"/>
    <mergeCell ref="AC9:AC10"/>
    <mergeCell ref="K10:L10"/>
    <mergeCell ref="M10:N10"/>
    <mergeCell ref="Q10:R10"/>
    <mergeCell ref="S10:T10"/>
    <mergeCell ref="W10:X10"/>
    <mergeCell ref="Y10:Z10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T127"/>
  <sheetViews>
    <sheetView zoomScalePageLayoutView="0" workbookViewId="0" topLeftCell="A4">
      <selection activeCell="K36" sqref="K36"/>
    </sheetView>
  </sheetViews>
  <sheetFormatPr defaultColWidth="9.140625" defaultRowHeight="12.75"/>
  <cols>
    <col min="1" max="1" width="60.421875" style="1" customWidth="1"/>
    <col min="2" max="3" width="7.421875" style="12" customWidth="1"/>
    <col min="4" max="4" width="7.00390625" style="1" customWidth="1"/>
    <col min="5" max="5" width="5.7109375" style="12" customWidth="1"/>
    <col min="6" max="6" width="6.28125" style="12" customWidth="1"/>
    <col min="7" max="9" width="5.7109375" style="12" customWidth="1"/>
    <col min="10" max="12" width="5.7109375" style="1" customWidth="1"/>
    <col min="13" max="13" width="4.7109375" style="1" customWidth="1"/>
    <col min="14" max="17" width="5.7109375" style="1" customWidth="1"/>
    <col min="18" max="18" width="4.7109375" style="1" customWidth="1"/>
    <col min="19" max="19" width="4.8515625" style="1" customWidth="1"/>
    <col min="20" max="24" width="5.7109375" style="1" customWidth="1"/>
    <col min="25" max="25" width="4.8515625" style="1" customWidth="1"/>
    <col min="26" max="28" width="5.7109375" style="1" customWidth="1"/>
    <col min="29" max="29" width="6.7109375" style="1" customWidth="1"/>
    <col min="30" max="16384" width="9.140625" style="1" customWidth="1"/>
  </cols>
  <sheetData>
    <row r="1" spans="1:29" ht="22.5" customHeight="1">
      <c r="A1" s="1512" t="s">
        <v>249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088"/>
      <c r="U1" s="1088"/>
      <c r="V1" s="1088"/>
      <c r="W1" s="1088"/>
      <c r="X1" s="6"/>
      <c r="Y1" s="6"/>
      <c r="Z1" s="6"/>
      <c r="AA1" s="6"/>
      <c r="AB1" s="6"/>
      <c r="AC1" s="6"/>
    </row>
    <row r="2" spans="1:29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088"/>
      <c r="U2" s="1088"/>
      <c r="V2" s="1088"/>
      <c r="W2" s="1088"/>
      <c r="X2" s="6"/>
      <c r="Y2" s="6"/>
      <c r="Z2" s="6"/>
      <c r="AA2" s="6"/>
      <c r="AB2" s="6"/>
      <c r="AC2" s="6"/>
    </row>
    <row r="3" spans="1:29" ht="12.75" customHeight="1">
      <c r="A3" s="1291" t="s">
        <v>250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8"/>
      <c r="O3" s="8"/>
      <c r="P3" s="8"/>
      <c r="Q3" s="8"/>
      <c r="R3" s="8"/>
      <c r="S3" s="1089"/>
      <c r="T3" s="1088"/>
      <c r="U3" s="1088"/>
      <c r="V3" s="1088"/>
      <c r="W3" s="1088"/>
      <c r="X3" s="6"/>
      <c r="Y3" s="6"/>
      <c r="Z3" s="6"/>
      <c r="AA3" s="6"/>
      <c r="AB3" s="6"/>
      <c r="AC3" s="6"/>
    </row>
    <row r="4" spans="1:29" ht="12.75" customHeight="1">
      <c r="A4" s="6" t="s">
        <v>20</v>
      </c>
      <c r="B4" s="4"/>
      <c r="C4" s="4"/>
      <c r="D4" s="6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1089"/>
      <c r="T4" s="1088"/>
      <c r="U4" s="1088"/>
      <c r="V4" s="1088"/>
      <c r="W4" s="1088"/>
      <c r="X4" s="6"/>
      <c r="Y4" s="6"/>
      <c r="Z4" s="6"/>
      <c r="AA4" s="6"/>
      <c r="AB4" s="6"/>
      <c r="AC4" s="6"/>
    </row>
    <row r="5" spans="1:29" ht="12.75" customHeight="1">
      <c r="A5" s="1293" t="s">
        <v>66</v>
      </c>
      <c r="B5" s="1293"/>
      <c r="C5" s="1293"/>
      <c r="D5" s="1293"/>
      <c r="E5" s="1293"/>
      <c r="F5" s="1293"/>
      <c r="G5" s="1293"/>
      <c r="H5" s="1293"/>
      <c r="I5" s="1293"/>
      <c r="J5" s="1293"/>
      <c r="K5" s="1293"/>
      <c r="L5" s="1293"/>
      <c r="M5" s="1293"/>
      <c r="N5" s="1293"/>
      <c r="O5" s="1293"/>
      <c r="P5" s="1293"/>
      <c r="Q5" s="1293"/>
      <c r="R5" s="1293"/>
      <c r="S5" s="1293"/>
      <c r="T5" s="1088"/>
      <c r="U5" s="1088"/>
      <c r="V5" s="1088"/>
      <c r="W5" s="1088"/>
      <c r="X5" s="6"/>
      <c r="Y5" s="6"/>
      <c r="Z5" s="6"/>
      <c r="AA5" s="6"/>
      <c r="AB5" s="6"/>
      <c r="AC5" s="6"/>
    </row>
    <row r="6" spans="1:29" ht="12.75" customHeight="1" thickBot="1">
      <c r="A6" s="1293" t="s">
        <v>251</v>
      </c>
      <c r="B6" s="1293"/>
      <c r="C6" s="1293"/>
      <c r="D6" s="1293"/>
      <c r="E6" s="1293"/>
      <c r="F6" s="1293"/>
      <c r="G6" s="1293"/>
      <c r="H6" s="1293"/>
      <c r="I6" s="1293"/>
      <c r="J6" s="1293"/>
      <c r="K6" s="1293"/>
      <c r="L6" s="1293"/>
      <c r="M6" s="1293"/>
      <c r="N6" s="1293"/>
      <c r="O6" s="1293"/>
      <c r="P6" s="1293"/>
      <c r="Q6" s="1293"/>
      <c r="R6" s="1293"/>
      <c r="S6" s="1293"/>
      <c r="T6" s="1088"/>
      <c r="U6" s="1088"/>
      <c r="V6" s="1088"/>
      <c r="W6" s="1088"/>
      <c r="X6" s="6"/>
      <c r="Y6" s="6"/>
      <c r="Z6" s="6"/>
      <c r="AA6" s="6"/>
      <c r="AB6" s="6"/>
      <c r="AC6" s="6"/>
    </row>
    <row r="7" spans="1:29" ht="15" customHeight="1" thickBot="1">
      <c r="A7" s="1513" t="s">
        <v>0</v>
      </c>
      <c r="B7" s="1516" t="s">
        <v>17</v>
      </c>
      <c r="C7" s="1516" t="s">
        <v>10</v>
      </c>
      <c r="D7" s="1519" t="s">
        <v>7</v>
      </c>
      <c r="E7" s="1520"/>
      <c r="F7" s="1520"/>
      <c r="G7" s="1520"/>
      <c r="H7" s="1520"/>
      <c r="I7" s="1520"/>
      <c r="J7" s="1520"/>
      <c r="K7" s="1520"/>
      <c r="L7" s="1520"/>
      <c r="M7" s="1520"/>
      <c r="N7" s="1520"/>
      <c r="O7" s="1520"/>
      <c r="P7" s="1520"/>
      <c r="Q7" s="1520"/>
      <c r="R7" s="1520"/>
      <c r="S7" s="1520"/>
      <c r="T7" s="1520"/>
      <c r="U7" s="1520"/>
      <c r="V7" s="1520"/>
      <c r="W7" s="1520"/>
      <c r="X7" s="1520"/>
      <c r="Y7" s="1520"/>
      <c r="Z7" s="1520"/>
      <c r="AA7" s="1520"/>
      <c r="AB7" s="1520"/>
      <c r="AC7" s="1521"/>
    </row>
    <row r="8" spans="1:29" ht="11.25" customHeight="1" thickBot="1">
      <c r="A8" s="1514"/>
      <c r="B8" s="1517"/>
      <c r="C8" s="1517"/>
      <c r="D8" s="1522" t="s">
        <v>126</v>
      </c>
      <c r="E8" s="1500" t="s">
        <v>1</v>
      </c>
      <c r="F8" s="1503" t="s">
        <v>123</v>
      </c>
      <c r="G8" s="1503" t="s">
        <v>124</v>
      </c>
      <c r="H8" s="1506" t="s">
        <v>125</v>
      </c>
      <c r="I8" s="1503" t="s">
        <v>18</v>
      </c>
      <c r="J8" s="1509" t="s">
        <v>19</v>
      </c>
      <c r="K8" s="1495" t="s">
        <v>15</v>
      </c>
      <c r="L8" s="1495"/>
      <c r="M8" s="1496"/>
      <c r="N8" s="1497"/>
      <c r="O8" s="1497"/>
      <c r="P8" s="1498"/>
      <c r="Q8" s="1495" t="s">
        <v>16</v>
      </c>
      <c r="R8" s="1495"/>
      <c r="S8" s="1496"/>
      <c r="T8" s="1497"/>
      <c r="U8" s="1497"/>
      <c r="V8" s="1498"/>
      <c r="W8" s="1495" t="s">
        <v>24</v>
      </c>
      <c r="X8" s="1495"/>
      <c r="Y8" s="1496"/>
      <c r="Z8" s="1497"/>
      <c r="AA8" s="1497"/>
      <c r="AB8" s="1498"/>
      <c r="AC8" s="986"/>
    </row>
    <row r="9" spans="1:29" ht="12.75" customHeight="1">
      <c r="A9" s="1514"/>
      <c r="B9" s="1517"/>
      <c r="C9" s="1517"/>
      <c r="D9" s="1523"/>
      <c r="E9" s="1501"/>
      <c r="F9" s="1504"/>
      <c r="G9" s="1504"/>
      <c r="H9" s="1507"/>
      <c r="I9" s="1504"/>
      <c r="J9" s="1510"/>
      <c r="K9" s="1486"/>
      <c r="L9" s="1499"/>
      <c r="M9" s="1485" t="s">
        <v>2</v>
      </c>
      <c r="N9" s="1486"/>
      <c r="O9" s="1487" t="s">
        <v>3</v>
      </c>
      <c r="P9" s="1488"/>
      <c r="Q9" s="1486" t="s">
        <v>2</v>
      </c>
      <c r="R9" s="1499"/>
      <c r="S9" s="1485" t="s">
        <v>11</v>
      </c>
      <c r="T9" s="1486"/>
      <c r="U9" s="1487" t="s">
        <v>3</v>
      </c>
      <c r="V9" s="1488"/>
      <c r="W9" s="1486" t="s">
        <v>2</v>
      </c>
      <c r="X9" s="1499"/>
      <c r="Y9" s="1485"/>
      <c r="Z9" s="1486"/>
      <c r="AA9" s="1487" t="s">
        <v>3</v>
      </c>
      <c r="AB9" s="1488"/>
      <c r="AC9" s="1262" t="s">
        <v>3</v>
      </c>
    </row>
    <row r="10" spans="1:29" ht="12.75" customHeight="1" thickBot="1">
      <c r="A10" s="1514"/>
      <c r="B10" s="1517"/>
      <c r="C10" s="1517"/>
      <c r="D10" s="1524"/>
      <c r="E10" s="1501"/>
      <c r="F10" s="1504"/>
      <c r="G10" s="1504"/>
      <c r="H10" s="1507"/>
      <c r="I10" s="1504"/>
      <c r="J10" s="1510"/>
      <c r="K10" s="1491"/>
      <c r="L10" s="1492"/>
      <c r="M10" s="1493" t="s">
        <v>127</v>
      </c>
      <c r="N10" s="1494"/>
      <c r="O10" s="1489"/>
      <c r="P10" s="1490"/>
      <c r="Q10" s="1491" t="s">
        <v>4</v>
      </c>
      <c r="R10" s="1492"/>
      <c r="S10" s="1493" t="s">
        <v>4</v>
      </c>
      <c r="T10" s="1494"/>
      <c r="U10" s="1489"/>
      <c r="V10" s="1490"/>
      <c r="W10" s="1491" t="s">
        <v>170</v>
      </c>
      <c r="X10" s="1492"/>
      <c r="Y10" s="1493"/>
      <c r="Z10" s="1494"/>
      <c r="AA10" s="1489"/>
      <c r="AB10" s="1490"/>
      <c r="AC10" s="1263"/>
    </row>
    <row r="11" spans="1:29" ht="27" customHeight="1" thickBot="1">
      <c r="A11" s="1515"/>
      <c r="B11" s="1518"/>
      <c r="C11" s="1518"/>
      <c r="D11" s="1525"/>
      <c r="E11" s="1502"/>
      <c r="F11" s="1505"/>
      <c r="G11" s="1505"/>
      <c r="H11" s="1508"/>
      <c r="I11" s="1505"/>
      <c r="J11" s="1511"/>
      <c r="K11" s="1092" t="s">
        <v>12</v>
      </c>
      <c r="L11" s="1090" t="s">
        <v>13</v>
      </c>
      <c r="M11" s="1093" t="s">
        <v>12</v>
      </c>
      <c r="N11" s="1091" t="s">
        <v>13</v>
      </c>
      <c r="O11" s="1094" t="s">
        <v>12</v>
      </c>
      <c r="P11" s="1095" t="s">
        <v>13</v>
      </c>
      <c r="Q11" s="1092" t="s">
        <v>12</v>
      </c>
      <c r="R11" s="1090" t="s">
        <v>13</v>
      </c>
      <c r="S11" s="1093" t="s">
        <v>12</v>
      </c>
      <c r="T11" s="1091" t="s">
        <v>13</v>
      </c>
      <c r="U11" s="1094" t="s">
        <v>12</v>
      </c>
      <c r="V11" s="1095" t="s">
        <v>13</v>
      </c>
      <c r="W11" s="1092" t="s">
        <v>12</v>
      </c>
      <c r="X11" s="1090" t="s">
        <v>13</v>
      </c>
      <c r="Y11" s="1093" t="s">
        <v>12</v>
      </c>
      <c r="Z11" s="1091" t="s">
        <v>13</v>
      </c>
      <c r="AA11" s="1094" t="s">
        <v>12</v>
      </c>
      <c r="AB11" s="1094" t="s">
        <v>13</v>
      </c>
      <c r="AC11" s="64" t="s">
        <v>8</v>
      </c>
    </row>
    <row r="12" spans="1:29" ht="15.75" customHeight="1">
      <c r="A12" s="1096" t="s">
        <v>129</v>
      </c>
      <c r="B12" s="1097"/>
      <c r="C12" s="1097"/>
      <c r="D12" s="1098"/>
      <c r="E12" s="1099"/>
      <c r="F12" s="1100"/>
      <c r="G12" s="1100"/>
      <c r="H12" s="1100"/>
      <c r="I12" s="1100"/>
      <c r="J12" s="1101"/>
      <c r="K12" s="1102"/>
      <c r="L12" s="1102"/>
      <c r="M12" s="1103"/>
      <c r="N12" s="1104"/>
      <c r="O12" s="1105"/>
      <c r="P12" s="1105"/>
      <c r="Q12" s="1102"/>
      <c r="R12" s="1102"/>
      <c r="S12" s="1103"/>
      <c r="T12" s="1104"/>
      <c r="U12" s="1106"/>
      <c r="V12" s="1105"/>
      <c r="W12" s="1102"/>
      <c r="X12" s="1102"/>
      <c r="Y12" s="1103"/>
      <c r="Z12" s="1104"/>
      <c r="AA12" s="1105"/>
      <c r="AB12" s="1105"/>
      <c r="AC12" s="1107"/>
    </row>
    <row r="13" spans="1:30" s="21" customFormat="1" ht="13.5" customHeight="1">
      <c r="A13" s="1108" t="s">
        <v>252</v>
      </c>
      <c r="B13" s="1109">
        <v>2</v>
      </c>
      <c r="C13" s="1109">
        <v>54</v>
      </c>
      <c r="D13" s="1110">
        <v>44</v>
      </c>
      <c r="E13" s="1111">
        <v>44</v>
      </c>
      <c r="F13" s="906"/>
      <c r="G13" s="906"/>
      <c r="H13" s="906">
        <v>4</v>
      </c>
      <c r="I13" s="906">
        <v>10</v>
      </c>
      <c r="J13" s="908">
        <v>2</v>
      </c>
      <c r="K13" s="1112"/>
      <c r="L13" s="1112"/>
      <c r="M13" s="1112">
        <v>44</v>
      </c>
      <c r="N13" s="1113"/>
      <c r="O13" s="1114">
        <v>44</v>
      </c>
      <c r="P13" s="1114"/>
      <c r="Q13" s="1112"/>
      <c r="R13" s="1115"/>
      <c r="S13" s="1116"/>
      <c r="T13" s="1117"/>
      <c r="U13" s="1118"/>
      <c r="V13" s="1114"/>
      <c r="W13" s="1112"/>
      <c r="X13" s="1115"/>
      <c r="Y13" s="1116"/>
      <c r="Z13" s="1117"/>
      <c r="AA13" s="1114"/>
      <c r="AB13" s="1114"/>
      <c r="AC13" s="1119">
        <v>44</v>
      </c>
      <c r="AD13" s="1"/>
    </row>
    <row r="14" spans="1:30" s="21" customFormat="1" ht="13.5" customHeight="1">
      <c r="A14" s="1108" t="s">
        <v>88</v>
      </c>
      <c r="B14" s="1109">
        <v>1</v>
      </c>
      <c r="C14" s="1109">
        <v>27</v>
      </c>
      <c r="D14" s="1110">
        <v>22</v>
      </c>
      <c r="E14" s="1111">
        <v>22</v>
      </c>
      <c r="F14" s="906"/>
      <c r="G14" s="906"/>
      <c r="H14" s="906">
        <v>2</v>
      </c>
      <c r="I14" s="906">
        <v>5</v>
      </c>
      <c r="J14" s="908">
        <v>2</v>
      </c>
      <c r="K14" s="1112"/>
      <c r="L14" s="1112"/>
      <c r="M14" s="1112">
        <v>22</v>
      </c>
      <c r="N14" s="1113"/>
      <c r="O14" s="1114">
        <v>22</v>
      </c>
      <c r="P14" s="1114"/>
      <c r="Q14" s="1112"/>
      <c r="R14" s="1115"/>
      <c r="S14" s="1116"/>
      <c r="T14" s="1117"/>
      <c r="U14" s="1118"/>
      <c r="V14" s="1114"/>
      <c r="W14" s="1112"/>
      <c r="X14" s="1115"/>
      <c r="Y14" s="1116"/>
      <c r="Z14" s="1117"/>
      <c r="AA14" s="1114"/>
      <c r="AB14" s="1114"/>
      <c r="AC14" s="1119">
        <v>22</v>
      </c>
      <c r="AD14" s="1"/>
    </row>
    <row r="15" spans="1:30" s="21" customFormat="1" ht="13.5" customHeight="1">
      <c r="A15" s="1108" t="s">
        <v>70</v>
      </c>
      <c r="B15" s="1109">
        <v>5</v>
      </c>
      <c r="C15" s="1109">
        <v>135</v>
      </c>
      <c r="D15" s="1110">
        <v>110</v>
      </c>
      <c r="E15" s="1111">
        <v>34</v>
      </c>
      <c r="F15" s="906">
        <v>76</v>
      </c>
      <c r="G15" s="906"/>
      <c r="H15" s="906">
        <v>10</v>
      </c>
      <c r="I15" s="906">
        <v>25</v>
      </c>
      <c r="J15" s="908">
        <v>4</v>
      </c>
      <c r="K15" s="1112"/>
      <c r="L15" s="1112"/>
      <c r="M15" s="1112">
        <v>34</v>
      </c>
      <c r="N15" s="1113"/>
      <c r="O15" s="1114">
        <v>34</v>
      </c>
      <c r="P15" s="1114"/>
      <c r="Q15" s="1112"/>
      <c r="R15" s="1112">
        <v>76</v>
      </c>
      <c r="S15" s="1116"/>
      <c r="T15" s="1117"/>
      <c r="U15" s="1118"/>
      <c r="V15" s="1114">
        <v>76</v>
      </c>
      <c r="W15" s="1112"/>
      <c r="X15" s="1112"/>
      <c r="Y15" s="1116"/>
      <c r="Z15" s="1117"/>
      <c r="AA15" s="1114"/>
      <c r="AB15" s="1114"/>
      <c r="AC15" s="1119">
        <v>110</v>
      </c>
      <c r="AD15" s="1"/>
    </row>
    <row r="16" spans="1:30" s="21" customFormat="1" ht="13.5" customHeight="1">
      <c r="A16" s="1108" t="s">
        <v>37</v>
      </c>
      <c r="B16" s="1109">
        <v>2</v>
      </c>
      <c r="C16" s="1109">
        <v>54</v>
      </c>
      <c r="D16" s="1110">
        <v>44</v>
      </c>
      <c r="E16" s="1111">
        <v>44</v>
      </c>
      <c r="F16" s="906"/>
      <c r="G16" s="906"/>
      <c r="H16" s="906">
        <v>4</v>
      </c>
      <c r="I16" s="906">
        <v>10</v>
      </c>
      <c r="J16" s="908">
        <v>2</v>
      </c>
      <c r="K16" s="1112"/>
      <c r="L16" s="1112"/>
      <c r="M16" s="1112">
        <v>44</v>
      </c>
      <c r="N16" s="1113"/>
      <c r="O16" s="1114">
        <v>44</v>
      </c>
      <c r="P16" s="1114"/>
      <c r="Q16" s="1112"/>
      <c r="R16" s="1115"/>
      <c r="S16" s="1116"/>
      <c r="T16" s="1117"/>
      <c r="U16" s="1118"/>
      <c r="V16" s="1114"/>
      <c r="W16" s="1112"/>
      <c r="X16" s="1112"/>
      <c r="Y16" s="1116"/>
      <c r="Z16" s="1117"/>
      <c r="AA16" s="1114"/>
      <c r="AB16" s="1114"/>
      <c r="AC16" s="1119">
        <v>44</v>
      </c>
      <c r="AD16" s="1"/>
    </row>
    <row r="17" spans="1:30" s="21" customFormat="1" ht="13.5" customHeight="1">
      <c r="A17" s="1483" t="s">
        <v>132</v>
      </c>
      <c r="B17" s="1109"/>
      <c r="C17" s="1109"/>
      <c r="D17" s="1110"/>
      <c r="E17" s="1111"/>
      <c r="F17" s="906"/>
      <c r="G17" s="906"/>
      <c r="H17" s="906"/>
      <c r="I17" s="906"/>
      <c r="J17" s="908"/>
      <c r="K17" s="1112"/>
      <c r="L17" s="1112"/>
      <c r="M17" s="1112"/>
      <c r="N17" s="1113"/>
      <c r="O17" s="1114"/>
      <c r="P17" s="1114"/>
      <c r="Q17" s="1112"/>
      <c r="R17" s="1115"/>
      <c r="S17" s="1116"/>
      <c r="T17" s="1117"/>
      <c r="U17" s="1118"/>
      <c r="V17" s="1114"/>
      <c r="W17" s="1112"/>
      <c r="X17" s="1112"/>
      <c r="Y17" s="1116"/>
      <c r="Z17" s="1117"/>
      <c r="AA17" s="1114"/>
      <c r="AB17" s="1114"/>
      <c r="AC17" s="1119"/>
      <c r="AD17" s="1"/>
    </row>
    <row r="18" spans="1:30" s="21" customFormat="1" ht="13.5" customHeight="1">
      <c r="A18" s="1484"/>
      <c r="B18" s="1109"/>
      <c r="C18" s="1109"/>
      <c r="D18" s="1110"/>
      <c r="E18" s="1111"/>
      <c r="F18" s="906"/>
      <c r="G18" s="906"/>
      <c r="H18" s="906"/>
      <c r="I18" s="906"/>
      <c r="J18" s="908"/>
      <c r="K18" s="1112"/>
      <c r="L18" s="1112"/>
      <c r="M18" s="1112"/>
      <c r="N18" s="1113"/>
      <c r="O18" s="1114"/>
      <c r="P18" s="1114"/>
      <c r="Q18" s="1112"/>
      <c r="R18" s="1115"/>
      <c r="S18" s="1116"/>
      <c r="T18" s="1117"/>
      <c r="U18" s="1118"/>
      <c r="V18" s="1114"/>
      <c r="W18" s="1112"/>
      <c r="X18" s="1112"/>
      <c r="Y18" s="1116"/>
      <c r="Z18" s="1117"/>
      <c r="AA18" s="1114"/>
      <c r="AB18" s="1114"/>
      <c r="AC18" s="1119"/>
      <c r="AD18" s="1"/>
    </row>
    <row r="19" spans="1:31" s="21" customFormat="1" ht="17.25" customHeight="1">
      <c r="A19" s="1108" t="s">
        <v>253</v>
      </c>
      <c r="B19" s="1109">
        <v>5</v>
      </c>
      <c r="C19" s="1109">
        <v>135</v>
      </c>
      <c r="D19" s="1110">
        <v>110</v>
      </c>
      <c r="E19" s="1111">
        <v>33</v>
      </c>
      <c r="F19" s="906">
        <v>77</v>
      </c>
      <c r="G19" s="906"/>
      <c r="H19" s="906">
        <v>10</v>
      </c>
      <c r="I19" s="906">
        <v>25</v>
      </c>
      <c r="J19" s="908">
        <v>4</v>
      </c>
      <c r="K19" s="1112"/>
      <c r="L19" s="1112"/>
      <c r="M19" s="1112">
        <v>33</v>
      </c>
      <c r="N19" s="1113">
        <v>77</v>
      </c>
      <c r="O19" s="1114">
        <v>33</v>
      </c>
      <c r="P19" s="1114">
        <v>77</v>
      </c>
      <c r="Q19" s="1112"/>
      <c r="R19" s="1115"/>
      <c r="S19" s="1116"/>
      <c r="T19" s="1117"/>
      <c r="U19" s="1118"/>
      <c r="V19" s="1114"/>
      <c r="W19" s="1112"/>
      <c r="X19" s="1115"/>
      <c r="Y19" s="1116"/>
      <c r="Z19" s="1117"/>
      <c r="AA19" s="1114"/>
      <c r="AB19" s="1114"/>
      <c r="AC19" s="1119">
        <v>110</v>
      </c>
      <c r="AD19" s="1"/>
      <c r="AE19" s="88"/>
    </row>
    <row r="20" spans="1:31" s="21" customFormat="1" ht="18.75" customHeight="1">
      <c r="A20" s="1120" t="s">
        <v>254</v>
      </c>
      <c r="B20" s="904">
        <v>5</v>
      </c>
      <c r="C20" s="904">
        <v>135</v>
      </c>
      <c r="D20" s="1121">
        <v>110</v>
      </c>
      <c r="E20" s="1111">
        <v>33</v>
      </c>
      <c r="F20" s="906">
        <v>77</v>
      </c>
      <c r="G20" s="906"/>
      <c r="H20" s="906">
        <v>10</v>
      </c>
      <c r="I20" s="906">
        <v>25</v>
      </c>
      <c r="J20" s="908">
        <v>4</v>
      </c>
      <c r="K20" s="1112"/>
      <c r="L20" s="1112"/>
      <c r="M20" s="1112">
        <v>33</v>
      </c>
      <c r="N20" s="1113">
        <v>77</v>
      </c>
      <c r="O20" s="1114">
        <v>33</v>
      </c>
      <c r="P20" s="1114">
        <v>77</v>
      </c>
      <c r="Q20" s="1112"/>
      <c r="R20" s="1115"/>
      <c r="S20" s="1116"/>
      <c r="T20" s="1117"/>
      <c r="U20" s="1118"/>
      <c r="V20" s="1114"/>
      <c r="W20" s="1112"/>
      <c r="X20" s="1115"/>
      <c r="Y20" s="1116"/>
      <c r="Z20" s="1117"/>
      <c r="AA20" s="1114"/>
      <c r="AB20" s="1114"/>
      <c r="AC20" s="1119">
        <v>110</v>
      </c>
      <c r="AD20" s="1"/>
      <c r="AE20" s="88"/>
    </row>
    <row r="21" spans="1:31" s="21" customFormat="1" ht="18.75" customHeight="1">
      <c r="A21" s="1122" t="s">
        <v>255</v>
      </c>
      <c r="B21" s="904">
        <v>5</v>
      </c>
      <c r="C21" s="904">
        <v>135</v>
      </c>
      <c r="D21" s="1121">
        <v>110</v>
      </c>
      <c r="E21" s="1111">
        <v>33</v>
      </c>
      <c r="F21" s="906">
        <v>77</v>
      </c>
      <c r="G21" s="906"/>
      <c r="H21" s="906">
        <v>10</v>
      </c>
      <c r="I21" s="906">
        <v>25</v>
      </c>
      <c r="J21" s="908">
        <v>4</v>
      </c>
      <c r="K21" s="1112"/>
      <c r="L21" s="1112"/>
      <c r="M21" s="1112">
        <v>33</v>
      </c>
      <c r="N21" s="1113">
        <v>77</v>
      </c>
      <c r="O21" s="1114">
        <v>33</v>
      </c>
      <c r="P21" s="1114">
        <v>77</v>
      </c>
      <c r="Q21" s="1112"/>
      <c r="R21" s="1115"/>
      <c r="S21" s="1116"/>
      <c r="T21" s="1117"/>
      <c r="U21" s="1118"/>
      <c r="V21" s="1114"/>
      <c r="W21" s="1112"/>
      <c r="X21" s="1115"/>
      <c r="Y21" s="1116"/>
      <c r="Z21" s="1117"/>
      <c r="AA21" s="1114"/>
      <c r="AB21" s="1114"/>
      <c r="AC21" s="1119">
        <v>110</v>
      </c>
      <c r="AD21" s="1"/>
      <c r="AE21" s="88"/>
    </row>
    <row r="22" spans="1:31" s="21" customFormat="1" ht="28.5" customHeight="1">
      <c r="A22" s="1123" t="s">
        <v>256</v>
      </c>
      <c r="B22" s="1124">
        <v>20</v>
      </c>
      <c r="C22" s="1124">
        <v>540</v>
      </c>
      <c r="D22" s="1121">
        <v>440</v>
      </c>
      <c r="E22" s="1111">
        <v>132</v>
      </c>
      <c r="F22" s="906">
        <v>308</v>
      </c>
      <c r="G22" s="906"/>
      <c r="H22" s="906">
        <v>40</v>
      </c>
      <c r="I22" s="906">
        <v>100</v>
      </c>
      <c r="J22" s="908">
        <v>18</v>
      </c>
      <c r="K22" s="1112"/>
      <c r="L22" s="1112"/>
      <c r="M22" s="1112">
        <v>59</v>
      </c>
      <c r="N22" s="1113">
        <v>123</v>
      </c>
      <c r="O22" s="1114">
        <v>59</v>
      </c>
      <c r="P22" s="1114">
        <v>123</v>
      </c>
      <c r="Q22" s="1112">
        <v>73</v>
      </c>
      <c r="R22" s="180">
        <v>185</v>
      </c>
      <c r="S22" s="1125"/>
      <c r="T22" s="1126"/>
      <c r="U22" s="1118">
        <v>73</v>
      </c>
      <c r="V22" s="1114">
        <v>185</v>
      </c>
      <c r="W22" s="1115"/>
      <c r="X22" s="1115"/>
      <c r="Y22" s="1116"/>
      <c r="Z22" s="1117"/>
      <c r="AA22" s="1114"/>
      <c r="AB22" s="1114"/>
      <c r="AC22" s="1119">
        <v>440</v>
      </c>
      <c r="AD22" s="1"/>
      <c r="AE22" s="88"/>
    </row>
    <row r="23" spans="1:31" s="21" customFormat="1" ht="33" customHeight="1">
      <c r="A23" s="1120" t="s">
        <v>257</v>
      </c>
      <c r="B23" s="904">
        <v>10</v>
      </c>
      <c r="C23" s="904">
        <v>270</v>
      </c>
      <c r="D23" s="1121">
        <v>220</v>
      </c>
      <c r="E23" s="1111">
        <v>66</v>
      </c>
      <c r="F23" s="906">
        <v>154</v>
      </c>
      <c r="G23" s="906"/>
      <c r="H23" s="906">
        <v>20</v>
      </c>
      <c r="I23" s="906">
        <v>50</v>
      </c>
      <c r="J23" s="908">
        <v>9</v>
      </c>
      <c r="K23" s="1112"/>
      <c r="L23" s="1115"/>
      <c r="M23" s="1116"/>
      <c r="N23" s="1117"/>
      <c r="O23" s="1114"/>
      <c r="P23" s="1114"/>
      <c r="Q23" s="1112">
        <v>66</v>
      </c>
      <c r="R23" s="1112">
        <v>154</v>
      </c>
      <c r="S23" s="1125"/>
      <c r="T23" s="1126"/>
      <c r="U23" s="1118">
        <v>66</v>
      </c>
      <c r="V23" s="1114">
        <v>154</v>
      </c>
      <c r="W23" s="1112"/>
      <c r="X23" s="1112"/>
      <c r="Y23" s="1125"/>
      <c r="Z23" s="1126"/>
      <c r="AA23" s="1114"/>
      <c r="AB23" s="1114"/>
      <c r="AC23" s="1119">
        <v>220</v>
      </c>
      <c r="AD23" s="1"/>
      <c r="AE23" s="88"/>
    </row>
    <row r="24" spans="1:31" s="21" customFormat="1" ht="31.5" customHeight="1">
      <c r="A24" s="1120" t="s">
        <v>258</v>
      </c>
      <c r="B24" s="904">
        <v>15</v>
      </c>
      <c r="C24" s="904">
        <v>405</v>
      </c>
      <c r="D24" s="1121">
        <v>330</v>
      </c>
      <c r="E24" s="1111">
        <v>99</v>
      </c>
      <c r="F24" s="906">
        <v>231</v>
      </c>
      <c r="G24" s="906"/>
      <c r="H24" s="906">
        <v>25</v>
      </c>
      <c r="I24" s="906">
        <v>75</v>
      </c>
      <c r="J24" s="908">
        <v>16</v>
      </c>
      <c r="K24" s="1112"/>
      <c r="L24" s="1115"/>
      <c r="M24" s="1116"/>
      <c r="N24" s="1117"/>
      <c r="O24" s="1114"/>
      <c r="P24" s="1114"/>
      <c r="Q24" s="1112">
        <v>34</v>
      </c>
      <c r="R24" s="1112">
        <v>44</v>
      </c>
      <c r="S24" s="1112">
        <v>65</v>
      </c>
      <c r="T24" s="1112">
        <v>187</v>
      </c>
      <c r="U24" s="1118">
        <v>99</v>
      </c>
      <c r="V24" s="1114">
        <v>231</v>
      </c>
      <c r="W24" s="1112"/>
      <c r="X24" s="1112"/>
      <c r="Y24" s="1125"/>
      <c r="Z24" s="1126"/>
      <c r="AA24" s="1114"/>
      <c r="AB24" s="1114"/>
      <c r="AC24" s="1119">
        <v>330</v>
      </c>
      <c r="AD24" s="1"/>
      <c r="AE24" s="88"/>
    </row>
    <row r="25" spans="1:31" s="21" customFormat="1" ht="13.5" customHeight="1">
      <c r="A25" s="1120" t="s">
        <v>259</v>
      </c>
      <c r="B25" s="904">
        <v>20</v>
      </c>
      <c r="C25" s="904">
        <v>540</v>
      </c>
      <c r="D25" s="1121">
        <v>440</v>
      </c>
      <c r="E25" s="1111">
        <v>132</v>
      </c>
      <c r="F25" s="906">
        <v>308</v>
      </c>
      <c r="G25" s="906"/>
      <c r="H25" s="906">
        <v>40</v>
      </c>
      <c r="I25" s="906">
        <v>100</v>
      </c>
      <c r="J25" s="908">
        <v>18</v>
      </c>
      <c r="K25" s="1112"/>
      <c r="L25" s="1115"/>
      <c r="M25" s="1116"/>
      <c r="N25" s="1117"/>
      <c r="O25" s="1114"/>
      <c r="P25" s="1114"/>
      <c r="Q25" s="1112"/>
      <c r="R25" s="1115"/>
      <c r="S25" s="1112">
        <v>68</v>
      </c>
      <c r="T25" s="1112">
        <v>160</v>
      </c>
      <c r="U25" s="1118">
        <v>68</v>
      </c>
      <c r="V25" s="1114">
        <v>160</v>
      </c>
      <c r="W25" s="1125">
        <v>64</v>
      </c>
      <c r="X25" s="1126">
        <v>148</v>
      </c>
      <c r="Y25" s="1125"/>
      <c r="Z25" s="1126"/>
      <c r="AA25" s="1114">
        <v>64</v>
      </c>
      <c r="AB25" s="1114">
        <v>148</v>
      </c>
      <c r="AC25" s="1119">
        <v>440</v>
      </c>
      <c r="AD25" s="1"/>
      <c r="AE25" s="88"/>
    </row>
    <row r="26" spans="1:31" s="21" customFormat="1" ht="14.25" customHeight="1" thickBot="1">
      <c r="A26" s="1108" t="s">
        <v>110</v>
      </c>
      <c r="B26" s="1109">
        <v>10</v>
      </c>
      <c r="C26" s="1109">
        <v>270</v>
      </c>
      <c r="D26" s="1110">
        <v>220</v>
      </c>
      <c r="E26" s="1111" t="s">
        <v>27</v>
      </c>
      <c r="F26" s="906"/>
      <c r="G26" s="906">
        <v>220</v>
      </c>
      <c r="H26" s="906">
        <v>20</v>
      </c>
      <c r="I26" s="906">
        <v>50</v>
      </c>
      <c r="J26" s="908"/>
      <c r="K26" s="1115"/>
      <c r="L26" s="1115"/>
      <c r="M26" s="1116"/>
      <c r="N26" s="1117"/>
      <c r="O26" s="1127"/>
      <c r="P26" s="1127"/>
      <c r="Q26" s="1115"/>
      <c r="R26" s="1115"/>
      <c r="S26" s="1116"/>
      <c r="T26" s="1117"/>
      <c r="U26" s="1118"/>
      <c r="V26" s="1114"/>
      <c r="W26" s="1116"/>
      <c r="X26" s="1126">
        <v>220</v>
      </c>
      <c r="Y26" s="1125"/>
      <c r="Z26" s="1126"/>
      <c r="AA26" s="1114"/>
      <c r="AB26" s="1114">
        <v>220</v>
      </c>
      <c r="AC26" s="1128">
        <v>220</v>
      </c>
      <c r="AD26" s="1"/>
      <c r="AE26" s="88"/>
    </row>
    <row r="27" spans="1:38" s="24" customFormat="1" ht="16.5" customHeight="1" thickBot="1">
      <c r="A27" s="1129" t="s">
        <v>260</v>
      </c>
      <c r="B27" s="1043">
        <f>SUM(B13:B26)</f>
        <v>100</v>
      </c>
      <c r="C27" s="1130">
        <v>2700</v>
      </c>
      <c r="D27" s="1131">
        <f>SUM(D13:D26)</f>
        <v>2200</v>
      </c>
      <c r="E27" s="1132">
        <f>SUM(E12:E26)</f>
        <v>672</v>
      </c>
      <c r="F27" s="1046">
        <f>SUM(F12:F26)</f>
        <v>1308</v>
      </c>
      <c r="G27" s="1046">
        <f>SUM(G12:G26)</f>
        <v>220</v>
      </c>
      <c r="H27" s="1046">
        <f>SUM(H12:H26)</f>
        <v>195</v>
      </c>
      <c r="I27" s="1046">
        <f>SUM(I12:I26)</f>
        <v>500</v>
      </c>
      <c r="J27" s="1046">
        <f>SUM(J13:J26)</f>
        <v>83</v>
      </c>
      <c r="K27" s="1133">
        <f aca="true" t="shared" si="0" ref="K27:R27">SUM(K12:K26)</f>
        <v>0</v>
      </c>
      <c r="L27" s="1133">
        <f t="shared" si="0"/>
        <v>0</v>
      </c>
      <c r="M27" s="1133">
        <f t="shared" si="0"/>
        <v>302</v>
      </c>
      <c r="N27" s="1133">
        <f t="shared" si="0"/>
        <v>354</v>
      </c>
      <c r="O27" s="1133">
        <f t="shared" si="0"/>
        <v>302</v>
      </c>
      <c r="P27" s="1133">
        <f t="shared" si="0"/>
        <v>354</v>
      </c>
      <c r="Q27" s="1133">
        <f t="shared" si="0"/>
        <v>173</v>
      </c>
      <c r="R27" s="1133">
        <f t="shared" si="0"/>
        <v>459</v>
      </c>
      <c r="S27" s="1133">
        <f>SUM(S24:S25)</f>
        <v>133</v>
      </c>
      <c r="T27" s="1133">
        <f aca="true" t="shared" si="1" ref="T27:AB27">SUM(T12:T26)</f>
        <v>347</v>
      </c>
      <c r="U27" s="1133">
        <f t="shared" si="1"/>
        <v>306</v>
      </c>
      <c r="V27" s="1133">
        <f t="shared" si="1"/>
        <v>806</v>
      </c>
      <c r="W27" s="1133">
        <f t="shared" si="1"/>
        <v>64</v>
      </c>
      <c r="X27" s="1133">
        <f t="shared" si="1"/>
        <v>368</v>
      </c>
      <c r="Y27" s="1133">
        <f t="shared" si="1"/>
        <v>0</v>
      </c>
      <c r="Z27" s="1133">
        <f t="shared" si="1"/>
        <v>0</v>
      </c>
      <c r="AA27" s="1133">
        <f t="shared" si="1"/>
        <v>64</v>
      </c>
      <c r="AB27" s="1133">
        <f t="shared" si="1"/>
        <v>368</v>
      </c>
      <c r="AC27" s="1043">
        <f>SUM(AC12:AC26)</f>
        <v>2200</v>
      </c>
      <c r="AD27" s="1"/>
      <c r="AE27" s="1134"/>
      <c r="AF27" s="23"/>
      <c r="AG27" s="23"/>
      <c r="AH27" s="23"/>
      <c r="AI27" s="23"/>
      <c r="AJ27" s="23"/>
      <c r="AK27" s="23"/>
      <c r="AL27" s="23"/>
    </row>
    <row r="28" spans="1:254" s="25" customFormat="1" ht="13.5" customHeight="1">
      <c r="A28" s="1135" t="s">
        <v>248</v>
      </c>
      <c r="B28" s="1136"/>
      <c r="C28" s="1137"/>
      <c r="D28" s="974"/>
      <c r="E28" s="1138"/>
      <c r="F28" s="1139"/>
      <c r="G28" s="1139"/>
      <c r="H28" s="1139"/>
      <c r="I28" s="1139"/>
      <c r="J28" s="1140"/>
      <c r="K28" s="1141"/>
      <c r="L28" s="1115"/>
      <c r="M28" s="1116"/>
      <c r="N28" s="1117"/>
      <c r="O28" s="1114"/>
      <c r="P28" s="1114"/>
      <c r="Q28" s="1141"/>
      <c r="R28" s="1115"/>
      <c r="S28" s="1116"/>
      <c r="T28" s="1117"/>
      <c r="U28" s="1114"/>
      <c r="V28" s="1114"/>
      <c r="W28" s="1141"/>
      <c r="X28" s="1115"/>
      <c r="Y28" s="1116"/>
      <c r="Z28" s="1117"/>
      <c r="AA28" s="1114"/>
      <c r="AB28" s="1114"/>
      <c r="AC28" s="1142"/>
      <c r="AD28" s="1"/>
      <c r="AE28" s="1143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107" s="696" customFormat="1" ht="13.5" customHeight="1">
      <c r="A29" s="1144" t="s">
        <v>261</v>
      </c>
      <c r="B29" s="179">
        <v>10</v>
      </c>
      <c r="C29" s="1145"/>
      <c r="D29" s="1146"/>
      <c r="E29" s="1138"/>
      <c r="F29" s="1139"/>
      <c r="G29" s="1139"/>
      <c r="H29" s="1139"/>
      <c r="I29" s="1139"/>
      <c r="J29" s="1140"/>
      <c r="K29" s="1141"/>
      <c r="L29" s="1115"/>
      <c r="M29" s="1116"/>
      <c r="N29" s="1117"/>
      <c r="O29" s="1114"/>
      <c r="P29" s="1114"/>
      <c r="Q29" s="1141"/>
      <c r="R29" s="1115"/>
      <c r="S29" s="1116"/>
      <c r="T29" s="1117"/>
      <c r="U29" s="1114"/>
      <c r="V29" s="1114"/>
      <c r="W29" s="1147"/>
      <c r="X29" s="1112"/>
      <c r="Y29" s="1125"/>
      <c r="Z29" s="1126"/>
      <c r="AA29" s="1114"/>
      <c r="AB29" s="1114"/>
      <c r="AC29" s="1142"/>
      <c r="AD29" s="1"/>
      <c r="AE29" s="689"/>
      <c r="AF29" s="695"/>
      <c r="AG29" s="695"/>
      <c r="AH29" s="695"/>
      <c r="AI29" s="695"/>
      <c r="AJ29" s="695"/>
      <c r="AK29" s="695"/>
      <c r="AL29" s="695"/>
      <c r="AM29" s="695"/>
      <c r="AN29" s="695"/>
      <c r="AO29" s="695"/>
      <c r="AP29" s="695"/>
      <c r="AQ29" s="695"/>
      <c r="AR29" s="695"/>
      <c r="AS29" s="695"/>
      <c r="AT29" s="695"/>
      <c r="AU29" s="695"/>
      <c r="AV29" s="695"/>
      <c r="AW29" s="695"/>
      <c r="AX29" s="695"/>
      <c r="AY29" s="695"/>
      <c r="AZ29" s="695"/>
      <c r="BA29" s="695"/>
      <c r="BB29" s="695"/>
      <c r="BC29" s="695"/>
      <c r="BD29" s="695"/>
      <c r="BE29" s="695"/>
      <c r="BF29" s="695"/>
      <c r="BG29" s="695"/>
      <c r="BH29" s="695"/>
      <c r="BI29" s="695"/>
      <c r="BJ29" s="695"/>
      <c r="BK29" s="695"/>
      <c r="BL29" s="695"/>
      <c r="BM29" s="695"/>
      <c r="BN29" s="695"/>
      <c r="BO29" s="695"/>
      <c r="BP29" s="695"/>
      <c r="BQ29" s="695"/>
      <c r="BR29" s="695"/>
      <c r="BS29" s="695"/>
      <c r="BT29" s="695"/>
      <c r="BU29" s="695"/>
      <c r="BV29" s="695"/>
      <c r="BW29" s="695"/>
      <c r="BX29" s="695"/>
      <c r="BY29" s="695"/>
      <c r="BZ29" s="695"/>
      <c r="CA29" s="695"/>
      <c r="CB29" s="695"/>
      <c r="CC29" s="695"/>
      <c r="CD29" s="695"/>
      <c r="CE29" s="695"/>
      <c r="CF29" s="695"/>
      <c r="CG29" s="695"/>
      <c r="CH29" s="695"/>
      <c r="CI29" s="695"/>
      <c r="CJ29" s="695"/>
      <c r="CK29" s="695"/>
      <c r="CL29" s="695"/>
      <c r="CM29" s="695"/>
      <c r="CN29" s="695"/>
      <c r="CO29" s="695"/>
      <c r="CP29" s="695"/>
      <c r="CQ29" s="695"/>
      <c r="CR29" s="695"/>
      <c r="CS29" s="695"/>
      <c r="CT29" s="695"/>
      <c r="CU29" s="695"/>
      <c r="CV29" s="695"/>
      <c r="CW29" s="695"/>
      <c r="CX29" s="695"/>
      <c r="CY29" s="695"/>
      <c r="CZ29" s="695"/>
      <c r="DA29" s="695"/>
      <c r="DB29" s="695"/>
      <c r="DC29" s="695"/>
    </row>
    <row r="30" spans="1:107" s="696" customFormat="1" ht="13.5" customHeight="1">
      <c r="A30" s="1148" t="s">
        <v>262</v>
      </c>
      <c r="B30" s="1149">
        <v>5</v>
      </c>
      <c r="C30" s="1150">
        <v>135</v>
      </c>
      <c r="D30" s="1151">
        <v>110</v>
      </c>
      <c r="E30" s="1152">
        <v>33</v>
      </c>
      <c r="F30" s="1153">
        <v>77</v>
      </c>
      <c r="G30" s="1153"/>
      <c r="H30" s="1153">
        <v>10</v>
      </c>
      <c r="I30" s="1153">
        <v>25</v>
      </c>
      <c r="J30" s="1154">
        <v>4</v>
      </c>
      <c r="K30" s="1155"/>
      <c r="L30" s="1156"/>
      <c r="M30" s="1157"/>
      <c r="N30" s="1158"/>
      <c r="O30" s="1114"/>
      <c r="P30" s="1114"/>
      <c r="Q30" s="1159"/>
      <c r="R30" s="1160"/>
      <c r="S30" s="1161">
        <v>33</v>
      </c>
      <c r="T30" s="1161">
        <v>77</v>
      </c>
      <c r="U30" s="1114">
        <v>33</v>
      </c>
      <c r="V30" s="1114">
        <v>77</v>
      </c>
      <c r="W30" s="1159"/>
      <c r="X30" s="1161"/>
      <c r="Y30" s="1162"/>
      <c r="Z30" s="1163"/>
      <c r="AA30" s="1114"/>
      <c r="AB30" s="1114"/>
      <c r="AC30" s="1142">
        <v>110</v>
      </c>
      <c r="AD30" s="1"/>
      <c r="AE30" s="689"/>
      <c r="AF30" s="695"/>
      <c r="AG30" s="695"/>
      <c r="AH30" s="695"/>
      <c r="AI30" s="695"/>
      <c r="AJ30" s="695"/>
      <c r="AK30" s="695"/>
      <c r="AL30" s="695"/>
      <c r="AM30" s="695"/>
      <c r="AN30" s="695"/>
      <c r="AO30" s="695"/>
      <c r="AP30" s="695"/>
      <c r="AQ30" s="695"/>
      <c r="AR30" s="695"/>
      <c r="AS30" s="695"/>
      <c r="AT30" s="695"/>
      <c r="AU30" s="695"/>
      <c r="AV30" s="695"/>
      <c r="AW30" s="695"/>
      <c r="AX30" s="695"/>
      <c r="AY30" s="695"/>
      <c r="AZ30" s="695"/>
      <c r="BA30" s="695"/>
      <c r="BB30" s="695"/>
      <c r="BC30" s="695"/>
      <c r="BD30" s="695"/>
      <c r="BE30" s="695"/>
      <c r="BF30" s="695"/>
      <c r="BG30" s="695"/>
      <c r="BH30" s="695"/>
      <c r="BI30" s="695"/>
      <c r="BJ30" s="695"/>
      <c r="BK30" s="695"/>
      <c r="BL30" s="695"/>
      <c r="BM30" s="695"/>
      <c r="BN30" s="695"/>
      <c r="BO30" s="695"/>
      <c r="BP30" s="695"/>
      <c r="BQ30" s="695"/>
      <c r="BR30" s="695"/>
      <c r="BS30" s="695"/>
      <c r="BT30" s="695"/>
      <c r="BU30" s="695"/>
      <c r="BV30" s="695"/>
      <c r="BW30" s="695"/>
      <c r="BX30" s="695"/>
      <c r="BY30" s="695"/>
      <c r="BZ30" s="695"/>
      <c r="CA30" s="695"/>
      <c r="CB30" s="695"/>
      <c r="CC30" s="695"/>
      <c r="CD30" s="695"/>
      <c r="CE30" s="695"/>
      <c r="CF30" s="695"/>
      <c r="CG30" s="695"/>
      <c r="CH30" s="695"/>
      <c r="CI30" s="695"/>
      <c r="CJ30" s="695"/>
      <c r="CK30" s="695"/>
      <c r="CL30" s="695"/>
      <c r="CM30" s="695"/>
      <c r="CN30" s="695"/>
      <c r="CO30" s="695"/>
      <c r="CP30" s="695"/>
      <c r="CQ30" s="695"/>
      <c r="CR30" s="695"/>
      <c r="CS30" s="695"/>
      <c r="CT30" s="695"/>
      <c r="CU30" s="695"/>
      <c r="CV30" s="695"/>
      <c r="CW30" s="695"/>
      <c r="CX30" s="695"/>
      <c r="CY30" s="695"/>
      <c r="CZ30" s="695"/>
      <c r="DA30" s="695"/>
      <c r="DB30" s="695"/>
      <c r="DC30" s="695"/>
    </row>
    <row r="31" spans="1:107" s="696" customFormat="1" ht="19.5" customHeight="1" thickBot="1">
      <c r="A31" s="1164" t="s">
        <v>263</v>
      </c>
      <c r="B31" s="1149">
        <v>5</v>
      </c>
      <c r="C31" s="1150">
        <v>135</v>
      </c>
      <c r="D31" s="1151">
        <v>110</v>
      </c>
      <c r="E31" s="1152">
        <v>33</v>
      </c>
      <c r="F31" s="1153">
        <v>77</v>
      </c>
      <c r="G31" s="1153"/>
      <c r="H31" s="1153">
        <v>10</v>
      </c>
      <c r="I31" s="1153">
        <v>25</v>
      </c>
      <c r="J31" s="1154">
        <v>4</v>
      </c>
      <c r="K31" s="1155"/>
      <c r="L31" s="1156"/>
      <c r="M31" s="1157"/>
      <c r="N31" s="1158"/>
      <c r="O31" s="1114"/>
      <c r="P31" s="1114"/>
      <c r="Q31" s="1155"/>
      <c r="R31" s="1157"/>
      <c r="S31" s="1161">
        <v>33</v>
      </c>
      <c r="T31" s="1161">
        <v>77</v>
      </c>
      <c r="U31" s="1114">
        <v>33</v>
      </c>
      <c r="V31" s="1114">
        <v>77</v>
      </c>
      <c r="W31" s="1159"/>
      <c r="X31" s="1161"/>
      <c r="Y31" s="1162"/>
      <c r="Z31" s="1163"/>
      <c r="AA31" s="1114"/>
      <c r="AB31" s="1114"/>
      <c r="AC31" s="1142">
        <v>110</v>
      </c>
      <c r="AD31" s="1"/>
      <c r="AE31" s="689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5"/>
      <c r="AR31" s="695"/>
      <c r="AS31" s="695"/>
      <c r="AT31" s="695"/>
      <c r="AU31" s="695"/>
      <c r="AV31" s="695"/>
      <c r="AW31" s="695"/>
      <c r="AX31" s="695"/>
      <c r="AY31" s="695"/>
      <c r="AZ31" s="695"/>
      <c r="BA31" s="695"/>
      <c r="BB31" s="695"/>
      <c r="BC31" s="695"/>
      <c r="BD31" s="695"/>
      <c r="BE31" s="695"/>
      <c r="BF31" s="695"/>
      <c r="BG31" s="695"/>
      <c r="BH31" s="695"/>
      <c r="BI31" s="695"/>
      <c r="BJ31" s="695"/>
      <c r="BK31" s="695"/>
      <c r="BL31" s="695"/>
      <c r="BM31" s="695"/>
      <c r="BN31" s="695"/>
      <c r="BO31" s="695"/>
      <c r="BP31" s="695"/>
      <c r="BQ31" s="695"/>
      <c r="BR31" s="695"/>
      <c r="BS31" s="695"/>
      <c r="BT31" s="695"/>
      <c r="BU31" s="695"/>
      <c r="BV31" s="695"/>
      <c r="BW31" s="695"/>
      <c r="BX31" s="695"/>
      <c r="BY31" s="695"/>
      <c r="BZ31" s="695"/>
      <c r="CA31" s="695"/>
      <c r="CB31" s="695"/>
      <c r="CC31" s="695"/>
      <c r="CD31" s="695"/>
      <c r="CE31" s="695"/>
      <c r="CF31" s="695"/>
      <c r="CG31" s="695"/>
      <c r="CH31" s="695"/>
      <c r="CI31" s="695"/>
      <c r="CJ31" s="695"/>
      <c r="CK31" s="695"/>
      <c r="CL31" s="695"/>
      <c r="CM31" s="695"/>
      <c r="CN31" s="695"/>
      <c r="CO31" s="695"/>
      <c r="CP31" s="695"/>
      <c r="CQ31" s="695"/>
      <c r="CR31" s="695"/>
      <c r="CS31" s="695"/>
      <c r="CT31" s="695"/>
      <c r="CU31" s="695"/>
      <c r="CV31" s="695"/>
      <c r="CW31" s="695"/>
      <c r="CX31" s="695"/>
      <c r="CY31" s="695"/>
      <c r="CZ31" s="695"/>
      <c r="DA31" s="695"/>
      <c r="DB31" s="695"/>
      <c r="DC31" s="695"/>
    </row>
    <row r="32" spans="1:30" s="26" customFormat="1" ht="16.5" customHeight="1" thickBot="1">
      <c r="A32" s="1042" t="s">
        <v>23</v>
      </c>
      <c r="B32" s="1165">
        <v>10</v>
      </c>
      <c r="C32" s="1133">
        <v>270</v>
      </c>
      <c r="D32" s="1130">
        <v>220</v>
      </c>
      <c r="E32" s="1166">
        <v>66</v>
      </c>
      <c r="F32" s="1166">
        <v>154</v>
      </c>
      <c r="G32" s="1166">
        <v>0</v>
      </c>
      <c r="H32" s="1166">
        <v>20</v>
      </c>
      <c r="I32" s="1166">
        <v>50</v>
      </c>
      <c r="J32" s="1166">
        <v>8</v>
      </c>
      <c r="K32" s="1043">
        <f>SUM(K28:K31)</f>
        <v>0</v>
      </c>
      <c r="L32" s="1043">
        <v>0</v>
      </c>
      <c r="M32" s="1043">
        <f>SUM(M28:M31)</f>
        <v>0</v>
      </c>
      <c r="N32" s="1043">
        <v>0</v>
      </c>
      <c r="O32" s="1043">
        <f>SUM(O28:O31)</f>
        <v>0</v>
      </c>
      <c r="P32" s="1043">
        <v>0</v>
      </c>
      <c r="Q32" s="1043">
        <v>0</v>
      </c>
      <c r="R32" s="1043">
        <v>0</v>
      </c>
      <c r="S32" s="1043">
        <v>66</v>
      </c>
      <c r="T32" s="1043">
        <f>SUM(T28:T31)</f>
        <v>154</v>
      </c>
      <c r="U32" s="1043">
        <v>66</v>
      </c>
      <c r="V32" s="1043">
        <v>154</v>
      </c>
      <c r="W32" s="1043">
        <v>0</v>
      </c>
      <c r="X32" s="1043">
        <v>0</v>
      </c>
      <c r="Y32" s="1043">
        <f>SUM(Y28:Y31)</f>
        <v>0</v>
      </c>
      <c r="Z32" s="1043">
        <f>SUM(Z28:Z31)</f>
        <v>0</v>
      </c>
      <c r="AA32" s="1043">
        <f>SUM(AA28:AA31)</f>
        <v>0</v>
      </c>
      <c r="AB32" s="1043">
        <f>SUM(AB28:AB31)</f>
        <v>0</v>
      </c>
      <c r="AC32" s="1043">
        <f>SUM(AC28:AC31)</f>
        <v>220</v>
      </c>
      <c r="AD32" s="1"/>
    </row>
    <row r="33" spans="1:30" s="26" customFormat="1" ht="16.5" customHeight="1" thickBot="1">
      <c r="A33" s="1167" t="s">
        <v>14</v>
      </c>
      <c r="B33" s="1168">
        <v>110</v>
      </c>
      <c r="C33" s="1169">
        <v>2970</v>
      </c>
      <c r="D33" s="1043">
        <v>2420</v>
      </c>
      <c r="E33" s="1130">
        <v>738</v>
      </c>
      <c r="F33" s="1130">
        <v>1462</v>
      </c>
      <c r="G33" s="1130">
        <v>220</v>
      </c>
      <c r="H33" s="1130">
        <v>215</v>
      </c>
      <c r="I33" s="1130">
        <v>550</v>
      </c>
      <c r="J33" s="1130">
        <v>91</v>
      </c>
      <c r="K33" s="1043">
        <v>0</v>
      </c>
      <c r="L33" s="1043">
        <v>0</v>
      </c>
      <c r="M33" s="1043">
        <v>302</v>
      </c>
      <c r="N33" s="1043">
        <v>354</v>
      </c>
      <c r="O33" s="1043">
        <v>302</v>
      </c>
      <c r="P33" s="1043">
        <v>354</v>
      </c>
      <c r="Q33" s="1043">
        <v>173</v>
      </c>
      <c r="R33" s="1043">
        <v>459</v>
      </c>
      <c r="S33" s="1043">
        <v>199</v>
      </c>
      <c r="T33" s="1043">
        <v>501</v>
      </c>
      <c r="U33" s="1043">
        <v>372</v>
      </c>
      <c r="V33" s="1043">
        <v>960</v>
      </c>
      <c r="W33" s="1043">
        <v>64</v>
      </c>
      <c r="X33" s="1043">
        <v>368</v>
      </c>
      <c r="Y33" s="1043">
        <v>0</v>
      </c>
      <c r="Z33" s="1043">
        <v>0</v>
      </c>
      <c r="AA33" s="1043">
        <v>64</v>
      </c>
      <c r="AB33" s="1043">
        <v>368</v>
      </c>
      <c r="AC33" s="1043">
        <v>2420</v>
      </c>
      <c r="AD33" s="1"/>
    </row>
    <row r="34" spans="1:30" s="26" customFormat="1" ht="16.5" customHeight="1" thickBot="1">
      <c r="A34" s="1170" t="s">
        <v>264</v>
      </c>
      <c r="B34" s="1171"/>
      <c r="C34" s="1172"/>
      <c r="D34" s="1173"/>
      <c r="E34" s="1174"/>
      <c r="F34" s="1174"/>
      <c r="G34" s="1174"/>
      <c r="H34" s="1174"/>
      <c r="I34" s="1174"/>
      <c r="J34" s="1174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1"/>
    </row>
    <row r="35" spans="1:30" s="26" customFormat="1" ht="16.5" customHeight="1" thickBot="1">
      <c r="A35" s="1175" t="s">
        <v>265</v>
      </c>
      <c r="B35" s="1176">
        <v>6</v>
      </c>
      <c r="C35" s="1172">
        <v>162</v>
      </c>
      <c r="D35" s="1173">
        <v>132</v>
      </c>
      <c r="E35" s="627">
        <v>132</v>
      </c>
      <c r="F35" s="627">
        <v>0</v>
      </c>
      <c r="G35" s="627">
        <v>0</v>
      </c>
      <c r="H35" s="627">
        <v>0</v>
      </c>
      <c r="I35" s="627">
        <v>0</v>
      </c>
      <c r="J35" s="627">
        <v>0</v>
      </c>
      <c r="K35" s="627">
        <v>0</v>
      </c>
      <c r="L35" s="627">
        <v>0</v>
      </c>
      <c r="M35" s="627">
        <v>40</v>
      </c>
      <c r="N35" s="627">
        <v>0</v>
      </c>
      <c r="O35" s="627">
        <v>40</v>
      </c>
      <c r="P35" s="627">
        <v>0</v>
      </c>
      <c r="Q35" s="627">
        <v>26</v>
      </c>
      <c r="R35" s="627">
        <v>0</v>
      </c>
      <c r="S35" s="627">
        <v>40</v>
      </c>
      <c r="T35" s="627">
        <v>0</v>
      </c>
      <c r="U35" s="627">
        <v>66</v>
      </c>
      <c r="V35" s="627">
        <v>0</v>
      </c>
      <c r="W35" s="627">
        <v>26</v>
      </c>
      <c r="X35" s="627">
        <v>0</v>
      </c>
      <c r="Y35" s="627">
        <v>0</v>
      </c>
      <c r="Z35" s="627">
        <v>0</v>
      </c>
      <c r="AA35" s="627">
        <v>26</v>
      </c>
      <c r="AB35" s="627">
        <v>0</v>
      </c>
      <c r="AC35" s="627">
        <v>132</v>
      </c>
      <c r="AD35" s="1"/>
    </row>
    <row r="36" spans="1:23" s="10" customFormat="1" ht="12.75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3"/>
      <c r="U36" s="3"/>
      <c r="V36" s="3"/>
      <c r="W36" s="3"/>
    </row>
    <row r="37" spans="1:23" s="10" customFormat="1" ht="12.75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"/>
      <c r="U37" s="3"/>
      <c r="V37" s="3"/>
      <c r="W37" s="3"/>
    </row>
    <row r="38" spans="1:23" s="10" customFormat="1" ht="12.75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3"/>
      <c r="U38" s="3"/>
      <c r="V38" s="3"/>
      <c r="W38" s="3"/>
    </row>
    <row r="39" spans="1:23" s="10" customFormat="1" ht="12.75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3"/>
      <c r="U39" s="3"/>
      <c r="V39" s="3"/>
      <c r="W39" s="3"/>
    </row>
    <row r="40" spans="1:23" s="10" customFormat="1" ht="12.75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"/>
      <c r="U40" s="3"/>
      <c r="V40" s="3"/>
      <c r="W40" s="3"/>
    </row>
    <row r="41" spans="1:23" s="10" customFormat="1" ht="12.75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3"/>
      <c r="U41" s="3"/>
      <c r="V41" s="3"/>
      <c r="W41" s="3"/>
    </row>
    <row r="42" spans="1:23" s="10" customFormat="1" ht="12.75">
      <c r="A42" s="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3"/>
      <c r="U42" s="3"/>
      <c r="V42" s="3"/>
      <c r="W42" s="3"/>
    </row>
    <row r="43" spans="1:23" s="10" customFormat="1" ht="12.75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3"/>
      <c r="U43" s="3"/>
      <c r="V43" s="3"/>
      <c r="W43" s="3"/>
    </row>
    <row r="44" spans="1:23" s="10" customFormat="1" ht="12.7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3"/>
      <c r="U44" s="3"/>
      <c r="V44" s="3"/>
      <c r="W44" s="3"/>
    </row>
    <row r="45" spans="1:23" s="10" customFormat="1" ht="12.75">
      <c r="A45" s="3"/>
      <c r="B45" s="9"/>
      <c r="C45" s="9"/>
      <c r="D45" s="3"/>
      <c r="E45" s="9"/>
      <c r="F45" s="9"/>
      <c r="G45" s="9"/>
      <c r="H45" s="9"/>
      <c r="I45" s="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10" customFormat="1" ht="12.75">
      <c r="A46" s="11"/>
      <c r="B46" s="9"/>
      <c r="C46" s="9"/>
      <c r="D46" s="3"/>
      <c r="E46" s="9"/>
      <c r="F46" s="9"/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10" customFormat="1" ht="12.75">
      <c r="A47" s="3"/>
      <c r="B47" s="9"/>
      <c r="C47" s="9"/>
      <c r="D47" s="3"/>
      <c r="E47" s="9"/>
      <c r="F47" s="9"/>
      <c r="G47" s="9"/>
      <c r="H47" s="9"/>
      <c r="I47" s="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10" customFormat="1" ht="12.75">
      <c r="A48" s="3"/>
      <c r="B48" s="9"/>
      <c r="C48" s="9"/>
      <c r="D48" s="2"/>
      <c r="E48" s="13"/>
      <c r="F48" s="13"/>
      <c r="G48" s="13"/>
      <c r="H48" s="13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10" customFormat="1" ht="12.75">
      <c r="A49" s="2"/>
      <c r="B49" s="13"/>
      <c r="C49" s="13"/>
      <c r="D49" s="2"/>
      <c r="E49" s="13"/>
      <c r="F49" s="13"/>
      <c r="G49" s="13"/>
      <c r="H49" s="13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13"/>
      <c r="C50" s="13"/>
      <c r="D50" s="2"/>
      <c r="E50" s="13"/>
      <c r="F50" s="13"/>
      <c r="G50" s="13"/>
      <c r="H50" s="13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13"/>
      <c r="C51" s="13"/>
      <c r="D51" s="2"/>
      <c r="E51" s="13"/>
      <c r="F51" s="13"/>
      <c r="G51" s="13"/>
      <c r="H51" s="13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13"/>
      <c r="C52" s="13"/>
      <c r="D52" s="2"/>
      <c r="E52" s="13"/>
      <c r="F52" s="13"/>
      <c r="G52" s="13"/>
      <c r="H52" s="13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13"/>
      <c r="C53" s="13"/>
      <c r="D53" s="2"/>
      <c r="E53" s="13"/>
      <c r="F53" s="13"/>
      <c r="G53" s="13"/>
      <c r="H53" s="13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13"/>
      <c r="C54" s="13"/>
      <c r="D54" s="2"/>
      <c r="E54" s="13"/>
      <c r="F54" s="13"/>
      <c r="G54" s="13"/>
      <c r="H54" s="13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13"/>
      <c r="C55" s="13"/>
      <c r="D55" s="2"/>
      <c r="E55" s="13"/>
      <c r="F55" s="13"/>
      <c r="G55" s="13"/>
      <c r="H55" s="13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"/>
      <c r="C56" s="13"/>
      <c r="D56" s="2"/>
      <c r="E56" s="13"/>
      <c r="F56" s="13"/>
      <c r="G56" s="13"/>
      <c r="H56" s="13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"/>
      <c r="C57" s="13"/>
      <c r="D57" s="2"/>
      <c r="E57" s="13"/>
      <c r="F57" s="13"/>
      <c r="G57" s="13"/>
      <c r="H57" s="13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13"/>
      <c r="C58" s="13"/>
      <c r="D58" s="2"/>
      <c r="E58" s="13"/>
      <c r="F58" s="13"/>
      <c r="G58" s="13"/>
      <c r="H58" s="13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13"/>
      <c r="C59" s="13"/>
      <c r="D59" s="2"/>
      <c r="E59" s="13"/>
      <c r="F59" s="13"/>
      <c r="G59" s="13"/>
      <c r="H59" s="13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13"/>
      <c r="C60" s="13"/>
      <c r="D60" s="2"/>
      <c r="E60" s="13"/>
      <c r="F60" s="13"/>
      <c r="G60" s="13"/>
      <c r="H60" s="13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13"/>
      <c r="C61" s="13"/>
      <c r="D61" s="2"/>
      <c r="E61" s="13"/>
      <c r="F61" s="13"/>
      <c r="G61" s="13"/>
      <c r="H61" s="13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13"/>
      <c r="C62" s="13"/>
      <c r="D62" s="2"/>
      <c r="E62" s="13"/>
      <c r="F62" s="13"/>
      <c r="G62" s="13"/>
      <c r="H62" s="13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13"/>
      <c r="C63" s="13"/>
      <c r="D63" s="2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13"/>
      <c r="C64" s="13"/>
      <c r="D64" s="2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13"/>
      <c r="C65" s="13"/>
      <c r="D65" s="2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13"/>
      <c r="C66" s="13"/>
      <c r="D66" s="2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13"/>
      <c r="C67" s="13"/>
      <c r="D67" s="2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13"/>
      <c r="C68" s="13"/>
      <c r="D68" s="2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13"/>
      <c r="C69" s="13"/>
      <c r="D69" s="2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13"/>
      <c r="C70" s="13"/>
      <c r="D70" s="2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13"/>
      <c r="C71" s="13"/>
      <c r="D71" s="2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13"/>
      <c r="C72" s="13"/>
      <c r="D72" s="2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13"/>
      <c r="C73" s="13"/>
      <c r="D73" s="2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13"/>
      <c r="C74" s="13"/>
      <c r="D74" s="2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13"/>
      <c r="C75" s="13"/>
      <c r="D75" s="2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13"/>
      <c r="C76" s="13"/>
      <c r="D76" s="2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13"/>
      <c r="C77" s="13"/>
      <c r="D77" s="2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13"/>
      <c r="C78" s="13"/>
      <c r="D78" s="2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13"/>
      <c r="C79" s="13"/>
      <c r="D79" s="2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13"/>
      <c r="C80" s="13"/>
      <c r="D80" s="2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13"/>
      <c r="C81" s="13"/>
      <c r="D81" s="2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13"/>
      <c r="C82" s="13"/>
      <c r="D82" s="2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13"/>
      <c r="C83" s="13"/>
      <c r="D83" s="2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13"/>
      <c r="C84" s="13"/>
      <c r="D84" s="2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13"/>
      <c r="C85" s="13"/>
      <c r="D85" s="2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13"/>
      <c r="C86" s="13"/>
      <c r="D86" s="2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13"/>
      <c r="C87" s="13"/>
      <c r="D87" s="2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13"/>
      <c r="C88" s="13"/>
      <c r="D88" s="2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13"/>
      <c r="C89" s="13"/>
      <c r="D89" s="2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13"/>
      <c r="C90" s="13"/>
      <c r="D90" s="2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13"/>
      <c r="C91" s="13"/>
      <c r="D91" s="2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13"/>
      <c r="C92" s="13"/>
      <c r="D92" s="2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13"/>
      <c r="C93" s="13"/>
      <c r="D93" s="2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13"/>
      <c r="C94" s="13"/>
      <c r="D94" s="2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13"/>
      <c r="C95" s="13"/>
      <c r="D95" s="2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13"/>
      <c r="C96" s="13"/>
      <c r="D96" s="2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13"/>
      <c r="C97" s="13"/>
      <c r="D97" s="2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13"/>
      <c r="C98" s="13"/>
      <c r="D98" s="2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13"/>
      <c r="C99" s="13"/>
      <c r="D99" s="2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13"/>
      <c r="C100" s="13"/>
      <c r="D100" s="2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13"/>
      <c r="C101" s="13"/>
      <c r="D101" s="2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13"/>
      <c r="C102" s="13"/>
      <c r="D102" s="2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13"/>
      <c r="C103" s="13"/>
      <c r="D103" s="2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13"/>
      <c r="C104" s="13"/>
      <c r="D104" s="2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13"/>
      <c r="C105" s="13"/>
      <c r="D105" s="2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13"/>
      <c r="C106" s="13"/>
      <c r="D106" s="2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13"/>
      <c r="C107" s="13"/>
      <c r="D107" s="2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13"/>
      <c r="C108" s="13"/>
      <c r="D108" s="2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13"/>
      <c r="C109" s="13"/>
      <c r="D109" s="2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13"/>
      <c r="C110" s="13"/>
      <c r="D110" s="2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13"/>
      <c r="C111" s="13"/>
      <c r="D111" s="2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13"/>
      <c r="C112" s="13"/>
      <c r="D112" s="2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13"/>
      <c r="C113" s="13"/>
      <c r="D113" s="2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13"/>
      <c r="C114" s="13"/>
      <c r="D114" s="2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13"/>
      <c r="C115" s="13"/>
      <c r="D115" s="2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2"/>
      <c r="B116" s="13"/>
      <c r="C116" s="13"/>
      <c r="D116" s="2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2"/>
      <c r="B117" s="13"/>
      <c r="C117" s="13"/>
      <c r="D117" s="2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2"/>
      <c r="B118" s="13"/>
      <c r="C118" s="13"/>
      <c r="D118" s="2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2"/>
      <c r="B119" s="13"/>
      <c r="C119" s="13"/>
      <c r="D119" s="2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2"/>
      <c r="B120" s="13"/>
      <c r="C120" s="13"/>
      <c r="D120" s="2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2"/>
      <c r="B121" s="13"/>
      <c r="C121" s="13"/>
      <c r="D121" s="2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2"/>
      <c r="B122" s="13"/>
      <c r="C122" s="13"/>
      <c r="D122" s="2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2"/>
      <c r="B123" s="13"/>
      <c r="C123" s="13"/>
      <c r="D123" s="2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2"/>
      <c r="B124" s="13"/>
      <c r="C124" s="13"/>
      <c r="D124" s="2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2"/>
      <c r="B125" s="13"/>
      <c r="C125" s="13"/>
      <c r="D125" s="2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2"/>
      <c r="B126" s="13"/>
      <c r="C126" s="13"/>
      <c r="D126" s="2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3" ht="12.75">
      <c r="A127" s="2"/>
      <c r="B127" s="13"/>
      <c r="C127" s="13"/>
    </row>
  </sheetData>
  <sheetProtection/>
  <mergeCells count="36">
    <mergeCell ref="A1:S1"/>
    <mergeCell ref="A3:D3"/>
    <mergeCell ref="E3:M3"/>
    <mergeCell ref="A5:S5"/>
    <mergeCell ref="A6:S6"/>
    <mergeCell ref="A7:A11"/>
    <mergeCell ref="B7:B11"/>
    <mergeCell ref="C7:C11"/>
    <mergeCell ref="D7:AC7"/>
    <mergeCell ref="D8:D11"/>
    <mergeCell ref="E8:E11"/>
    <mergeCell ref="F8:F11"/>
    <mergeCell ref="G8:G11"/>
    <mergeCell ref="H8:H11"/>
    <mergeCell ref="I8:I11"/>
    <mergeCell ref="J8:J11"/>
    <mergeCell ref="K8:P8"/>
    <mergeCell ref="Q8:V8"/>
    <mergeCell ref="W8:AB8"/>
    <mergeCell ref="K9:L9"/>
    <mergeCell ref="M9:N9"/>
    <mergeCell ref="O9:P10"/>
    <mergeCell ref="Q9:R9"/>
    <mergeCell ref="S9:T9"/>
    <mergeCell ref="U9:V10"/>
    <mergeCell ref="W9:X9"/>
    <mergeCell ref="A17:A18"/>
    <mergeCell ref="Y9:Z9"/>
    <mergeCell ref="AA9:AB10"/>
    <mergeCell ref="AC9:AC10"/>
    <mergeCell ref="K10:L10"/>
    <mergeCell ref="M10:N10"/>
    <mergeCell ref="Q10:R10"/>
    <mergeCell ref="S10:T10"/>
    <mergeCell ref="W10:X10"/>
    <mergeCell ref="Y10:Z10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R130"/>
  <sheetViews>
    <sheetView zoomScalePageLayoutView="0" workbookViewId="0" topLeftCell="A16">
      <selection activeCell="Q40" sqref="Q40"/>
    </sheetView>
  </sheetViews>
  <sheetFormatPr defaultColWidth="9.140625" defaultRowHeight="12.75"/>
  <cols>
    <col min="1" max="1" width="43.7109375" style="1" customWidth="1"/>
    <col min="2" max="3" width="7.421875" style="12" customWidth="1"/>
    <col min="4" max="4" width="7.00390625" style="1" customWidth="1"/>
    <col min="5" max="5" width="5.7109375" style="12" customWidth="1"/>
    <col min="6" max="6" width="6.28125" style="12" customWidth="1"/>
    <col min="7" max="9" width="5.7109375" style="12" customWidth="1"/>
    <col min="10" max="12" width="5.7109375" style="1" customWidth="1"/>
    <col min="13" max="13" width="4.7109375" style="1" customWidth="1"/>
    <col min="14" max="17" width="5.7109375" style="1" customWidth="1"/>
    <col min="18" max="18" width="4.7109375" style="1" customWidth="1"/>
    <col min="19" max="19" width="4.8515625" style="1" customWidth="1"/>
    <col min="20" max="24" width="5.7109375" style="1" customWidth="1"/>
    <col min="25" max="25" width="4.8515625" style="1" customWidth="1"/>
    <col min="26" max="28" width="5.7109375" style="1" customWidth="1"/>
    <col min="29" max="29" width="6.7109375" style="1" customWidth="1"/>
    <col min="30" max="16384" width="9.140625" style="1" customWidth="1"/>
  </cols>
  <sheetData>
    <row r="1" spans="1:29" ht="24" customHeight="1">
      <c r="A1" s="1290" t="s">
        <v>295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90"/>
      <c r="R1" s="1290"/>
      <c r="S1" s="1290"/>
      <c r="T1" s="1088"/>
      <c r="U1" s="1088"/>
      <c r="V1" s="1088"/>
      <c r="W1" s="1088"/>
      <c r="X1" s="6"/>
      <c r="Y1" s="6"/>
      <c r="Z1" s="6"/>
      <c r="AA1" s="6"/>
      <c r="AB1" s="6"/>
      <c r="AC1" s="6"/>
    </row>
    <row r="2" spans="1:29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088"/>
      <c r="U2" s="1088"/>
      <c r="V2" s="1088"/>
      <c r="W2" s="1088"/>
      <c r="X2" s="6"/>
      <c r="Y2" s="6"/>
      <c r="Z2" s="6"/>
      <c r="AA2" s="6"/>
      <c r="AB2" s="6"/>
      <c r="AC2" s="6"/>
    </row>
    <row r="3" spans="1:29" ht="20.25" customHeight="1">
      <c r="A3" s="1534" t="s">
        <v>267</v>
      </c>
      <c r="B3" s="1534"/>
      <c r="C3" s="1534"/>
      <c r="D3" s="1534"/>
      <c r="E3" s="1534"/>
      <c r="F3" s="1534"/>
      <c r="G3" s="1534"/>
      <c r="H3" s="1534"/>
      <c r="I3" s="1534"/>
      <c r="J3" s="1534"/>
      <c r="K3" s="1534"/>
      <c r="L3" s="1534"/>
      <c r="M3" s="1534"/>
      <c r="N3" s="1182"/>
      <c r="O3" s="1182"/>
      <c r="P3" s="1182"/>
      <c r="Q3" s="1182"/>
      <c r="R3" s="1182"/>
      <c r="S3" s="1089"/>
      <c r="T3" s="1088"/>
      <c r="U3" s="1088"/>
      <c r="V3" s="1088"/>
      <c r="W3" s="1088"/>
      <c r="X3" s="6"/>
      <c r="Y3" s="6"/>
      <c r="Z3" s="6"/>
      <c r="AA3" s="6"/>
      <c r="AB3" s="6"/>
      <c r="AC3" s="6"/>
    </row>
    <row r="4" spans="1:29" ht="16.5" customHeight="1">
      <c r="A4" s="1183" t="s">
        <v>20</v>
      </c>
      <c r="B4" s="1184"/>
      <c r="C4" s="1184"/>
      <c r="D4" s="1183"/>
      <c r="E4" s="1184"/>
      <c r="F4" s="1184"/>
      <c r="G4" s="1184"/>
      <c r="H4" s="1184"/>
      <c r="I4" s="1184"/>
      <c r="J4" s="1183"/>
      <c r="K4" s="1183"/>
      <c r="L4" s="1183"/>
      <c r="M4" s="1183"/>
      <c r="N4" s="1183"/>
      <c r="O4" s="1183"/>
      <c r="P4" s="1183"/>
      <c r="Q4" s="1183"/>
      <c r="R4" s="1183"/>
      <c r="S4" s="1089"/>
      <c r="T4" s="1088"/>
      <c r="U4" s="1088"/>
      <c r="V4" s="1088"/>
      <c r="W4" s="1088"/>
      <c r="X4" s="6"/>
      <c r="Y4" s="6"/>
      <c r="Z4" s="6"/>
      <c r="AA4" s="6"/>
      <c r="AB4" s="6"/>
      <c r="AC4" s="6"/>
    </row>
    <row r="5" spans="1:29" ht="20.25" customHeight="1">
      <c r="A5" s="1535" t="s">
        <v>296</v>
      </c>
      <c r="B5" s="1535"/>
      <c r="C5" s="1535"/>
      <c r="D5" s="1535"/>
      <c r="E5" s="1535"/>
      <c r="F5" s="1535"/>
      <c r="G5" s="1535"/>
      <c r="H5" s="1535"/>
      <c r="I5" s="1535"/>
      <c r="J5" s="1535"/>
      <c r="K5" s="1535"/>
      <c r="L5" s="1535"/>
      <c r="M5" s="1535"/>
      <c r="N5" s="1535"/>
      <c r="O5" s="1535"/>
      <c r="P5" s="1535"/>
      <c r="Q5" s="1535"/>
      <c r="R5" s="1535"/>
      <c r="S5" s="1535"/>
      <c r="T5" s="1088"/>
      <c r="U5" s="1088"/>
      <c r="V5" s="1088"/>
      <c r="W5" s="1088"/>
      <c r="X5" s="6"/>
      <c r="Y5" s="6"/>
      <c r="Z5" s="6"/>
      <c r="AA5" s="6"/>
      <c r="AB5" s="6"/>
      <c r="AC5" s="6"/>
    </row>
    <row r="6" spans="1:29" ht="19.5" customHeight="1" thickBot="1">
      <c r="A6" s="1535" t="s">
        <v>297</v>
      </c>
      <c r="B6" s="1535"/>
      <c r="C6" s="1535"/>
      <c r="D6" s="1535"/>
      <c r="E6" s="1535"/>
      <c r="F6" s="1535"/>
      <c r="G6" s="1535"/>
      <c r="H6" s="1535"/>
      <c r="I6" s="1535"/>
      <c r="J6" s="1535"/>
      <c r="K6" s="1535"/>
      <c r="L6" s="1535"/>
      <c r="M6" s="1535"/>
      <c r="N6" s="1535"/>
      <c r="O6" s="1535"/>
      <c r="P6" s="1535"/>
      <c r="Q6" s="1535"/>
      <c r="R6" s="1535"/>
      <c r="S6" s="1535"/>
      <c r="T6" s="1088"/>
      <c r="U6" s="1088"/>
      <c r="V6" s="1088"/>
      <c r="W6" s="1088"/>
      <c r="X6" s="6"/>
      <c r="Y6" s="6"/>
      <c r="Z6" s="6"/>
      <c r="AA6" s="6"/>
      <c r="AB6" s="6"/>
      <c r="AC6" s="6"/>
    </row>
    <row r="7" spans="1:29" ht="15" customHeight="1" thickBot="1">
      <c r="A7" s="1513" t="s">
        <v>0</v>
      </c>
      <c r="B7" s="1516" t="s">
        <v>17</v>
      </c>
      <c r="C7" s="1516" t="s">
        <v>10</v>
      </c>
      <c r="D7" s="1519" t="s">
        <v>7</v>
      </c>
      <c r="E7" s="1520"/>
      <c r="F7" s="1520"/>
      <c r="G7" s="1520"/>
      <c r="H7" s="1520"/>
      <c r="I7" s="1520"/>
      <c r="J7" s="1520"/>
      <c r="K7" s="1520"/>
      <c r="L7" s="1520"/>
      <c r="M7" s="1520"/>
      <c r="N7" s="1520"/>
      <c r="O7" s="1520"/>
      <c r="P7" s="1520"/>
      <c r="Q7" s="1520"/>
      <c r="R7" s="1520"/>
      <c r="S7" s="1520"/>
      <c r="T7" s="1520"/>
      <c r="U7" s="1520"/>
      <c r="V7" s="1520"/>
      <c r="W7" s="1520"/>
      <c r="X7" s="1520"/>
      <c r="Y7" s="1520"/>
      <c r="Z7" s="1520"/>
      <c r="AA7" s="1520"/>
      <c r="AB7" s="1520"/>
      <c r="AC7" s="1521"/>
    </row>
    <row r="8" spans="1:29" ht="11.25" customHeight="1" thickBot="1">
      <c r="A8" s="1514"/>
      <c r="B8" s="1517"/>
      <c r="C8" s="1517"/>
      <c r="D8" s="1522" t="s">
        <v>126</v>
      </c>
      <c r="E8" s="1500" t="s">
        <v>1</v>
      </c>
      <c r="F8" s="1503" t="s">
        <v>123</v>
      </c>
      <c r="G8" s="1503" t="s">
        <v>124</v>
      </c>
      <c r="H8" s="1506" t="s">
        <v>125</v>
      </c>
      <c r="I8" s="1503" t="s">
        <v>18</v>
      </c>
      <c r="J8" s="1509" t="s">
        <v>19</v>
      </c>
      <c r="K8" s="1495" t="s">
        <v>15</v>
      </c>
      <c r="L8" s="1495"/>
      <c r="M8" s="1496"/>
      <c r="N8" s="1497"/>
      <c r="O8" s="1497"/>
      <c r="P8" s="1498"/>
      <c r="Q8" s="1495" t="s">
        <v>16</v>
      </c>
      <c r="R8" s="1495"/>
      <c r="S8" s="1496"/>
      <c r="T8" s="1497"/>
      <c r="U8" s="1497"/>
      <c r="V8" s="1498"/>
      <c r="W8" s="1495" t="s">
        <v>24</v>
      </c>
      <c r="X8" s="1495"/>
      <c r="Y8" s="1496"/>
      <c r="Z8" s="1497"/>
      <c r="AA8" s="1497"/>
      <c r="AB8" s="1498"/>
      <c r="AC8" s="986"/>
    </row>
    <row r="9" spans="1:29" ht="12.75" customHeight="1">
      <c r="A9" s="1514"/>
      <c r="B9" s="1517"/>
      <c r="C9" s="1517"/>
      <c r="D9" s="1523"/>
      <c r="E9" s="1501"/>
      <c r="F9" s="1504"/>
      <c r="G9" s="1504"/>
      <c r="H9" s="1507"/>
      <c r="I9" s="1504"/>
      <c r="J9" s="1510"/>
      <c r="K9" s="1486" t="s">
        <v>2</v>
      </c>
      <c r="L9" s="1499"/>
      <c r="M9" s="1485" t="s">
        <v>11</v>
      </c>
      <c r="N9" s="1486"/>
      <c r="O9" s="1487" t="s">
        <v>3</v>
      </c>
      <c r="P9" s="1488"/>
      <c r="Q9" s="1486" t="s">
        <v>2</v>
      </c>
      <c r="R9" s="1499"/>
      <c r="S9" s="1485" t="s">
        <v>11</v>
      </c>
      <c r="T9" s="1486"/>
      <c r="U9" s="1487" t="s">
        <v>3</v>
      </c>
      <c r="V9" s="1488"/>
      <c r="W9" s="1486" t="s">
        <v>2</v>
      </c>
      <c r="X9" s="1499"/>
      <c r="Y9" s="1485" t="s">
        <v>11</v>
      </c>
      <c r="Z9" s="1486"/>
      <c r="AA9" s="1487" t="s">
        <v>3</v>
      </c>
      <c r="AB9" s="1488"/>
      <c r="AC9" s="1262" t="s">
        <v>3</v>
      </c>
    </row>
    <row r="10" spans="1:29" ht="12.75" customHeight="1" thickBot="1">
      <c r="A10" s="1514"/>
      <c r="B10" s="1517"/>
      <c r="C10" s="1517"/>
      <c r="D10" s="1524"/>
      <c r="E10" s="1501"/>
      <c r="F10" s="1504"/>
      <c r="G10" s="1504"/>
      <c r="H10" s="1507"/>
      <c r="I10" s="1504"/>
      <c r="J10" s="1510"/>
      <c r="K10" s="1185">
        <v>20</v>
      </c>
      <c r="L10" s="1186" t="s">
        <v>26</v>
      </c>
      <c r="M10" s="1187">
        <v>17</v>
      </c>
      <c r="N10" s="1188" t="s">
        <v>26</v>
      </c>
      <c r="O10" s="1489"/>
      <c r="P10" s="1490"/>
      <c r="Q10" s="1189" t="s">
        <v>4</v>
      </c>
      <c r="R10" s="1186" t="s">
        <v>26</v>
      </c>
      <c r="S10" s="1187">
        <v>14</v>
      </c>
      <c r="T10" s="1188" t="s">
        <v>26</v>
      </c>
      <c r="U10" s="1489"/>
      <c r="V10" s="1490"/>
      <c r="W10" s="1185">
        <v>20</v>
      </c>
      <c r="X10" s="1186" t="s">
        <v>26</v>
      </c>
      <c r="Y10" s="1187">
        <v>11</v>
      </c>
      <c r="Z10" s="1188" t="s">
        <v>26</v>
      </c>
      <c r="AA10" s="1489"/>
      <c r="AB10" s="1490"/>
      <c r="AC10" s="1263"/>
    </row>
    <row r="11" spans="1:29" ht="27" customHeight="1" thickBot="1">
      <c r="A11" s="1515"/>
      <c r="B11" s="1518"/>
      <c r="C11" s="1518"/>
      <c r="D11" s="1525"/>
      <c r="E11" s="1502"/>
      <c r="F11" s="1505"/>
      <c r="G11" s="1505"/>
      <c r="H11" s="1508"/>
      <c r="I11" s="1505"/>
      <c r="J11" s="1511"/>
      <c r="K11" s="1092" t="s">
        <v>12</v>
      </c>
      <c r="L11" s="1090" t="s">
        <v>13</v>
      </c>
      <c r="M11" s="1093" t="s">
        <v>12</v>
      </c>
      <c r="N11" s="1091" t="s">
        <v>13</v>
      </c>
      <c r="O11" s="1094" t="s">
        <v>12</v>
      </c>
      <c r="P11" s="1095" t="s">
        <v>13</v>
      </c>
      <c r="Q11" s="1092" t="s">
        <v>12</v>
      </c>
      <c r="R11" s="1090" t="s">
        <v>13</v>
      </c>
      <c r="S11" s="1093" t="s">
        <v>12</v>
      </c>
      <c r="T11" s="1091" t="s">
        <v>13</v>
      </c>
      <c r="U11" s="1094" t="s">
        <v>12</v>
      </c>
      <c r="V11" s="1095" t="s">
        <v>13</v>
      </c>
      <c r="W11" s="1092" t="s">
        <v>12</v>
      </c>
      <c r="X11" s="1090" t="s">
        <v>13</v>
      </c>
      <c r="Y11" s="1093" t="s">
        <v>12</v>
      </c>
      <c r="Z11" s="1091" t="s">
        <v>13</v>
      </c>
      <c r="AA11" s="1094" t="s">
        <v>12</v>
      </c>
      <c r="AB11" s="1094" t="s">
        <v>13</v>
      </c>
      <c r="AC11" s="64" t="s">
        <v>8</v>
      </c>
    </row>
    <row r="12" spans="1:29" ht="15.75" customHeight="1">
      <c r="A12" s="1096" t="s">
        <v>129</v>
      </c>
      <c r="B12" s="1097"/>
      <c r="C12" s="1097"/>
      <c r="D12" s="1190"/>
      <c r="E12" s="1191"/>
      <c r="F12" s="1192"/>
      <c r="G12" s="1192"/>
      <c r="H12" s="1192"/>
      <c r="I12" s="1192"/>
      <c r="J12" s="1193"/>
      <c r="K12" s="1194"/>
      <c r="L12" s="1194"/>
      <c r="M12" s="1195"/>
      <c r="N12" s="1196"/>
      <c r="O12" s="1197"/>
      <c r="P12" s="1197"/>
      <c r="Q12" s="1194"/>
      <c r="R12" s="1194"/>
      <c r="S12" s="1195"/>
      <c r="T12" s="1196"/>
      <c r="U12" s="1198"/>
      <c r="V12" s="1197"/>
      <c r="W12" s="1194"/>
      <c r="X12" s="1194"/>
      <c r="Y12" s="1195"/>
      <c r="Z12" s="1196"/>
      <c r="AA12" s="1197"/>
      <c r="AB12" s="1197"/>
      <c r="AC12" s="1199"/>
    </row>
    <row r="13" spans="1:30" s="21" customFormat="1" ht="15.75" customHeight="1">
      <c r="A13" s="1200" t="s">
        <v>252</v>
      </c>
      <c r="B13" s="1109">
        <v>2</v>
      </c>
      <c r="C13" s="1109">
        <v>54</v>
      </c>
      <c r="D13" s="1110">
        <v>44</v>
      </c>
      <c r="E13" s="1111">
        <v>44</v>
      </c>
      <c r="F13" s="906"/>
      <c r="G13" s="906"/>
      <c r="H13" s="906">
        <v>4</v>
      </c>
      <c r="I13" s="906">
        <v>10</v>
      </c>
      <c r="J13" s="908">
        <v>2</v>
      </c>
      <c r="K13" s="1201">
        <v>44</v>
      </c>
      <c r="L13" s="1201"/>
      <c r="M13" s="1201"/>
      <c r="N13" s="1202"/>
      <c r="O13" s="1203">
        <f>SUM(K13,M13)</f>
        <v>44</v>
      </c>
      <c r="P13" s="1203">
        <f>SUM(L13,N13)</f>
        <v>0</v>
      </c>
      <c r="Q13" s="1201"/>
      <c r="R13" s="975"/>
      <c r="S13" s="1139"/>
      <c r="T13" s="973"/>
      <c r="U13" s="1204"/>
      <c r="V13" s="1203"/>
      <c r="W13" s="1201"/>
      <c r="X13" s="975"/>
      <c r="Y13" s="1139"/>
      <c r="Z13" s="973"/>
      <c r="AA13" s="1203"/>
      <c r="AB13" s="1203"/>
      <c r="AC13" s="1205">
        <f>SUM(O13:P13,U13:V13,AA13:AB13)</f>
        <v>44</v>
      </c>
      <c r="AD13" s="1"/>
    </row>
    <row r="14" spans="1:30" s="21" customFormat="1" ht="15.75" customHeight="1">
      <c r="A14" s="1200" t="s">
        <v>88</v>
      </c>
      <c r="B14" s="1109">
        <v>1</v>
      </c>
      <c r="C14" s="1109">
        <v>27</v>
      </c>
      <c r="D14" s="1110">
        <v>22</v>
      </c>
      <c r="E14" s="1111">
        <v>22</v>
      </c>
      <c r="F14" s="906"/>
      <c r="G14" s="906"/>
      <c r="H14" s="906">
        <v>2</v>
      </c>
      <c r="I14" s="906">
        <v>5</v>
      </c>
      <c r="J14" s="908">
        <v>1</v>
      </c>
      <c r="K14" s="1201">
        <v>22</v>
      </c>
      <c r="L14" s="1201"/>
      <c r="M14" s="1201"/>
      <c r="N14" s="1202"/>
      <c r="O14" s="1203">
        <f>SUM(K14,M14)</f>
        <v>22</v>
      </c>
      <c r="P14" s="1203">
        <f>SUM(L14,N14)</f>
        <v>0</v>
      </c>
      <c r="Q14" s="1201"/>
      <c r="R14" s="975"/>
      <c r="S14" s="1139"/>
      <c r="T14" s="973"/>
      <c r="U14" s="1204"/>
      <c r="V14" s="1203"/>
      <c r="W14" s="1201"/>
      <c r="X14" s="975"/>
      <c r="Y14" s="1139"/>
      <c r="Z14" s="973"/>
      <c r="AA14" s="1203"/>
      <c r="AB14" s="1203"/>
      <c r="AC14" s="1205">
        <f>SUM(O14:P14,U14:V14,AA14:AB14)</f>
        <v>22</v>
      </c>
      <c r="AD14" s="1"/>
    </row>
    <row r="15" spans="1:30" s="21" customFormat="1" ht="15.75" customHeight="1">
      <c r="A15" s="1200" t="s">
        <v>62</v>
      </c>
      <c r="B15" s="1109">
        <v>2</v>
      </c>
      <c r="C15" s="1109">
        <v>54</v>
      </c>
      <c r="D15" s="1110">
        <v>44</v>
      </c>
      <c r="E15" s="1111"/>
      <c r="F15" s="906">
        <v>44</v>
      </c>
      <c r="G15" s="906"/>
      <c r="H15" s="906">
        <v>4</v>
      </c>
      <c r="I15" s="906">
        <v>10</v>
      </c>
      <c r="J15" s="908">
        <v>2</v>
      </c>
      <c r="K15" s="1201"/>
      <c r="L15" s="1201"/>
      <c r="M15" s="1201"/>
      <c r="N15" s="1202"/>
      <c r="O15" s="1203"/>
      <c r="P15" s="1203"/>
      <c r="Q15" s="1201"/>
      <c r="R15" s="1201"/>
      <c r="S15" s="1139"/>
      <c r="T15" s="973"/>
      <c r="U15" s="1204"/>
      <c r="V15" s="1203"/>
      <c r="W15" s="1201"/>
      <c r="X15" s="1201">
        <v>44</v>
      </c>
      <c r="Y15" s="1139"/>
      <c r="Z15" s="973"/>
      <c r="AA15" s="1203">
        <f>SUM(W15,Y15)</f>
        <v>0</v>
      </c>
      <c r="AB15" s="1203">
        <f>SUM(X15,Z15)</f>
        <v>44</v>
      </c>
      <c r="AC15" s="1205">
        <f>SUM(O15:P15,U15:V15,AA15:AB15)</f>
        <v>44</v>
      </c>
      <c r="AD15" s="1"/>
    </row>
    <row r="16" spans="1:30" s="21" customFormat="1" ht="15.75" customHeight="1">
      <c r="A16" s="1200" t="s">
        <v>37</v>
      </c>
      <c r="B16" s="1109">
        <v>2</v>
      </c>
      <c r="C16" s="1109">
        <v>54</v>
      </c>
      <c r="D16" s="1110">
        <v>44</v>
      </c>
      <c r="E16" s="1111">
        <v>44</v>
      </c>
      <c r="F16" s="906"/>
      <c r="G16" s="906"/>
      <c r="H16" s="906">
        <v>4</v>
      </c>
      <c r="I16" s="906">
        <v>10</v>
      </c>
      <c r="J16" s="908">
        <v>2</v>
      </c>
      <c r="K16" s="1201">
        <v>22</v>
      </c>
      <c r="L16" s="1201"/>
      <c r="M16" s="1201">
        <v>22</v>
      </c>
      <c r="N16" s="1202"/>
      <c r="O16" s="1203">
        <f>SUM(K16,M16)</f>
        <v>44</v>
      </c>
      <c r="P16" s="1203">
        <f>SUM(L16,N16)</f>
        <v>0</v>
      </c>
      <c r="Q16" s="1201"/>
      <c r="R16" s="975"/>
      <c r="S16" s="1139"/>
      <c r="T16" s="973"/>
      <c r="U16" s="1204"/>
      <c r="V16" s="1203"/>
      <c r="W16" s="1201"/>
      <c r="X16" s="1201"/>
      <c r="Y16" s="1139"/>
      <c r="Z16" s="973"/>
      <c r="AA16" s="1203"/>
      <c r="AB16" s="1203"/>
      <c r="AC16" s="1205">
        <f>SUM(O16:P16,U16:V16,AA16:AB16)</f>
        <v>44</v>
      </c>
      <c r="AD16" s="1"/>
    </row>
    <row r="17" spans="1:30" s="21" customFormat="1" ht="17.25" customHeight="1">
      <c r="A17" s="1526" t="s">
        <v>132</v>
      </c>
      <c r="B17" s="1528"/>
      <c r="C17" s="1529"/>
      <c r="D17" s="1529"/>
      <c r="E17" s="1529"/>
      <c r="F17" s="1529"/>
      <c r="G17" s="1529"/>
      <c r="H17" s="1529"/>
      <c r="I17" s="1529"/>
      <c r="J17" s="1529"/>
      <c r="K17" s="1529"/>
      <c r="L17" s="1529"/>
      <c r="M17" s="1529"/>
      <c r="N17" s="1529"/>
      <c r="O17" s="1529"/>
      <c r="P17" s="1529"/>
      <c r="Q17" s="1529"/>
      <c r="R17" s="1529"/>
      <c r="S17" s="1529"/>
      <c r="T17" s="1529"/>
      <c r="U17" s="1529"/>
      <c r="V17" s="1529"/>
      <c r="W17" s="1529"/>
      <c r="X17" s="1529"/>
      <c r="Y17" s="1529"/>
      <c r="Z17" s="1529"/>
      <c r="AA17" s="1529"/>
      <c r="AB17" s="1529"/>
      <c r="AC17" s="1530"/>
      <c r="AD17" s="1"/>
    </row>
    <row r="18" spans="1:30" s="21" customFormat="1" ht="12" customHeight="1">
      <c r="A18" s="1527"/>
      <c r="B18" s="1531"/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2"/>
      <c r="R18" s="1532"/>
      <c r="S18" s="1532"/>
      <c r="T18" s="1532"/>
      <c r="U18" s="1532"/>
      <c r="V18" s="1532"/>
      <c r="W18" s="1532"/>
      <c r="X18" s="1532"/>
      <c r="Y18" s="1532"/>
      <c r="Z18" s="1532"/>
      <c r="AA18" s="1532"/>
      <c r="AB18" s="1532"/>
      <c r="AC18" s="1533"/>
      <c r="AD18" s="1"/>
    </row>
    <row r="19" spans="1:30" s="21" customFormat="1" ht="17.25" customHeight="1">
      <c r="A19" s="1200" t="s">
        <v>253</v>
      </c>
      <c r="B19" s="1109">
        <v>5</v>
      </c>
      <c r="C19" s="1109">
        <v>135</v>
      </c>
      <c r="D19" s="1110">
        <v>110</v>
      </c>
      <c r="E19" s="1111">
        <v>33</v>
      </c>
      <c r="F19" s="906">
        <v>77</v>
      </c>
      <c r="G19" s="906"/>
      <c r="H19" s="906">
        <v>10</v>
      </c>
      <c r="I19" s="906">
        <v>25</v>
      </c>
      <c r="J19" s="908">
        <v>5</v>
      </c>
      <c r="K19" s="1201">
        <v>33</v>
      </c>
      <c r="L19" s="1201">
        <v>77</v>
      </c>
      <c r="M19" s="1201"/>
      <c r="N19" s="1202"/>
      <c r="O19" s="1203">
        <f aca="true" t="shared" si="0" ref="O19:P22">SUM(K19,M19)</f>
        <v>33</v>
      </c>
      <c r="P19" s="1203">
        <f t="shared" si="0"/>
        <v>77</v>
      </c>
      <c r="Q19" s="1201"/>
      <c r="R19" s="975"/>
      <c r="S19" s="1139"/>
      <c r="T19" s="973"/>
      <c r="U19" s="1204"/>
      <c r="V19" s="1203"/>
      <c r="W19" s="1201"/>
      <c r="X19" s="975"/>
      <c r="Y19" s="1139"/>
      <c r="Z19" s="973"/>
      <c r="AA19" s="1203"/>
      <c r="AB19" s="1203"/>
      <c r="AC19" s="1205">
        <f>SUM(O19:P19,U19:V19,AA19:AB19)</f>
        <v>110</v>
      </c>
      <c r="AD19" s="1"/>
    </row>
    <row r="20" spans="1:30" s="21" customFormat="1" ht="18.75" customHeight="1">
      <c r="A20" s="1206" t="s">
        <v>254</v>
      </c>
      <c r="B20" s="904">
        <v>5</v>
      </c>
      <c r="C20" s="904">
        <v>135</v>
      </c>
      <c r="D20" s="1121">
        <v>110</v>
      </c>
      <c r="E20" s="1111">
        <v>33</v>
      </c>
      <c r="F20" s="906">
        <v>77</v>
      </c>
      <c r="G20" s="906"/>
      <c r="H20" s="906">
        <v>10</v>
      </c>
      <c r="I20" s="906">
        <v>25</v>
      </c>
      <c r="J20" s="908">
        <v>5</v>
      </c>
      <c r="K20" s="1201">
        <v>25</v>
      </c>
      <c r="L20" s="1201">
        <v>57</v>
      </c>
      <c r="M20" s="1201">
        <f>E20-K20</f>
        <v>8</v>
      </c>
      <c r="N20" s="1202">
        <f>F20-L20</f>
        <v>20</v>
      </c>
      <c r="O20" s="1203">
        <f t="shared" si="0"/>
        <v>33</v>
      </c>
      <c r="P20" s="1203">
        <f t="shared" si="0"/>
        <v>77</v>
      </c>
      <c r="Q20" s="1201"/>
      <c r="R20" s="975"/>
      <c r="S20" s="1139"/>
      <c r="T20" s="973"/>
      <c r="U20" s="1204"/>
      <c r="V20" s="1203"/>
      <c r="W20" s="1201"/>
      <c r="X20" s="975"/>
      <c r="Y20" s="1139"/>
      <c r="Z20" s="973"/>
      <c r="AA20" s="1203"/>
      <c r="AB20" s="1203"/>
      <c r="AC20" s="1205">
        <f aca="true" t="shared" si="1" ref="AC20:AC28">SUM(O20:P20,U20:V20,AA20:AB20)</f>
        <v>110</v>
      </c>
      <c r="AD20" s="1"/>
    </row>
    <row r="21" spans="1:30" s="21" customFormat="1" ht="18.75" customHeight="1">
      <c r="A21" s="1207" t="s">
        <v>255</v>
      </c>
      <c r="B21" s="904">
        <v>5</v>
      </c>
      <c r="C21" s="904">
        <v>135</v>
      </c>
      <c r="D21" s="1121">
        <v>110</v>
      </c>
      <c r="E21" s="1111">
        <v>33</v>
      </c>
      <c r="F21" s="906">
        <v>77</v>
      </c>
      <c r="G21" s="906"/>
      <c r="H21" s="906">
        <v>10</v>
      </c>
      <c r="I21" s="906">
        <v>25</v>
      </c>
      <c r="J21" s="908">
        <v>5</v>
      </c>
      <c r="K21" s="1201"/>
      <c r="L21" s="1201"/>
      <c r="M21" s="1201">
        <v>33</v>
      </c>
      <c r="N21" s="1202">
        <v>77</v>
      </c>
      <c r="O21" s="1203">
        <f t="shared" si="0"/>
        <v>33</v>
      </c>
      <c r="P21" s="1203">
        <f t="shared" si="0"/>
        <v>77</v>
      </c>
      <c r="Q21" s="1201"/>
      <c r="R21" s="975"/>
      <c r="S21" s="1139"/>
      <c r="T21" s="973"/>
      <c r="U21" s="1204"/>
      <c r="V21" s="1203"/>
      <c r="W21" s="1201"/>
      <c r="X21" s="975"/>
      <c r="Y21" s="1139"/>
      <c r="Z21" s="973"/>
      <c r="AA21" s="1203"/>
      <c r="AB21" s="1203"/>
      <c r="AC21" s="1205">
        <f t="shared" si="1"/>
        <v>110</v>
      </c>
      <c r="AD21" s="1"/>
    </row>
    <row r="22" spans="1:30" s="21" customFormat="1" ht="57" customHeight="1">
      <c r="A22" s="1208" t="s">
        <v>256</v>
      </c>
      <c r="B22" s="1124">
        <v>20</v>
      </c>
      <c r="C22" s="1124">
        <v>540</v>
      </c>
      <c r="D22" s="1121">
        <v>440</v>
      </c>
      <c r="E22" s="1111">
        <v>132</v>
      </c>
      <c r="F22" s="906">
        <v>308</v>
      </c>
      <c r="G22" s="906"/>
      <c r="H22" s="906">
        <v>40</v>
      </c>
      <c r="I22" s="906">
        <v>100</v>
      </c>
      <c r="J22" s="908">
        <v>20</v>
      </c>
      <c r="K22" s="1201"/>
      <c r="L22" s="1201"/>
      <c r="M22" s="1201">
        <v>23</v>
      </c>
      <c r="N22" s="1202">
        <v>55</v>
      </c>
      <c r="O22" s="1203">
        <f t="shared" si="0"/>
        <v>23</v>
      </c>
      <c r="P22" s="1203">
        <f t="shared" si="0"/>
        <v>55</v>
      </c>
      <c r="Q22" s="1201">
        <v>77</v>
      </c>
      <c r="R22" s="779">
        <v>181</v>
      </c>
      <c r="S22" s="1209">
        <f>E22-M22-Q22</f>
        <v>32</v>
      </c>
      <c r="T22" s="1209">
        <f>F22-N22-R22</f>
        <v>72</v>
      </c>
      <c r="U22" s="1204">
        <f>SUM(Q22,S22)</f>
        <v>109</v>
      </c>
      <c r="V22" s="1203">
        <f>SUM(R22,T22)</f>
        <v>253</v>
      </c>
      <c r="W22" s="975"/>
      <c r="X22" s="975"/>
      <c r="Y22" s="1139"/>
      <c r="Z22" s="973"/>
      <c r="AA22" s="1203"/>
      <c r="AB22" s="1203"/>
      <c r="AC22" s="1205">
        <f t="shared" si="1"/>
        <v>440</v>
      </c>
      <c r="AD22" s="1"/>
    </row>
    <row r="23" spans="1:30" s="21" customFormat="1" ht="46.5" customHeight="1">
      <c r="A23" s="1206" t="s">
        <v>257</v>
      </c>
      <c r="B23" s="904">
        <v>10</v>
      </c>
      <c r="C23" s="904">
        <v>270</v>
      </c>
      <c r="D23" s="1121">
        <v>220</v>
      </c>
      <c r="E23" s="1111">
        <v>66</v>
      </c>
      <c r="F23" s="906">
        <v>154</v>
      </c>
      <c r="G23" s="906"/>
      <c r="H23" s="906">
        <v>20</v>
      </c>
      <c r="I23" s="906">
        <v>50</v>
      </c>
      <c r="J23" s="908">
        <v>10</v>
      </c>
      <c r="K23" s="1201"/>
      <c r="L23" s="975"/>
      <c r="M23" s="1139"/>
      <c r="N23" s="973"/>
      <c r="O23" s="1203"/>
      <c r="P23" s="1203"/>
      <c r="Q23" s="1201">
        <v>7</v>
      </c>
      <c r="R23" s="1201">
        <v>15</v>
      </c>
      <c r="S23" s="1201">
        <v>10</v>
      </c>
      <c r="T23" s="1201">
        <v>24</v>
      </c>
      <c r="U23" s="1204">
        <f>SUM(Q23,S23)</f>
        <v>17</v>
      </c>
      <c r="V23" s="1203">
        <f>SUM(R23,T23)</f>
        <v>39</v>
      </c>
      <c r="W23" s="1201">
        <f>E23-Q23-S23</f>
        <v>49</v>
      </c>
      <c r="X23" s="1201">
        <f>F23-R23-T23</f>
        <v>115</v>
      </c>
      <c r="Y23" s="1209"/>
      <c r="Z23" s="1210"/>
      <c r="AA23" s="1203">
        <f>SUM(W23,Y23)</f>
        <v>49</v>
      </c>
      <c r="AB23" s="1203">
        <f>SUM(X23,Z23)</f>
        <v>115</v>
      </c>
      <c r="AC23" s="1205">
        <f t="shared" si="1"/>
        <v>220</v>
      </c>
      <c r="AD23" s="1"/>
    </row>
    <row r="24" spans="1:30" s="21" customFormat="1" ht="16.5" customHeight="1">
      <c r="A24" s="1206" t="s">
        <v>298</v>
      </c>
      <c r="B24" s="904">
        <v>2</v>
      </c>
      <c r="C24" s="904">
        <v>54</v>
      </c>
      <c r="D24" s="1121">
        <v>44</v>
      </c>
      <c r="E24" s="1111">
        <v>44</v>
      </c>
      <c r="F24" s="906"/>
      <c r="G24" s="906"/>
      <c r="H24" s="906">
        <v>4</v>
      </c>
      <c r="I24" s="906">
        <v>10</v>
      </c>
      <c r="J24" s="908">
        <v>2</v>
      </c>
      <c r="K24" s="1201"/>
      <c r="L24" s="975"/>
      <c r="M24" s="1139"/>
      <c r="N24" s="973"/>
      <c r="O24" s="1203"/>
      <c r="P24" s="1203"/>
      <c r="Q24" s="1201"/>
      <c r="R24" s="1201"/>
      <c r="S24" s="1201">
        <v>44</v>
      </c>
      <c r="T24" s="1202"/>
      <c r="U24" s="1204">
        <f>SUM(Q24,S24)</f>
        <v>44</v>
      </c>
      <c r="V24" s="1203">
        <v>0</v>
      </c>
      <c r="W24" s="1201"/>
      <c r="X24" s="1201"/>
      <c r="Y24" s="1209"/>
      <c r="Z24" s="1210"/>
      <c r="AA24" s="1203"/>
      <c r="AB24" s="1203"/>
      <c r="AC24" s="1205">
        <f t="shared" si="1"/>
        <v>44</v>
      </c>
      <c r="AD24" s="1"/>
    </row>
    <row r="25" spans="1:30" s="21" customFormat="1" ht="48" customHeight="1">
      <c r="A25" s="1206" t="s">
        <v>258</v>
      </c>
      <c r="B25" s="904">
        <v>15</v>
      </c>
      <c r="C25" s="904">
        <v>405</v>
      </c>
      <c r="D25" s="1121">
        <v>330</v>
      </c>
      <c r="E25" s="1111">
        <v>99</v>
      </c>
      <c r="F25" s="906">
        <v>231</v>
      </c>
      <c r="G25" s="906"/>
      <c r="H25" s="906">
        <v>30</v>
      </c>
      <c r="I25" s="906">
        <v>75</v>
      </c>
      <c r="J25" s="908">
        <v>15</v>
      </c>
      <c r="K25" s="1201"/>
      <c r="L25" s="975"/>
      <c r="M25" s="1139"/>
      <c r="N25" s="973"/>
      <c r="O25" s="1203"/>
      <c r="P25" s="1203"/>
      <c r="Q25" s="1201"/>
      <c r="R25" s="1201"/>
      <c r="S25" s="1201"/>
      <c r="T25" s="1201"/>
      <c r="U25" s="1204"/>
      <c r="V25" s="1203"/>
      <c r="W25" s="1201">
        <v>99</v>
      </c>
      <c r="X25" s="1201">
        <v>231</v>
      </c>
      <c r="Y25" s="1209"/>
      <c r="Z25" s="1210"/>
      <c r="AA25" s="1203">
        <f aca="true" t="shared" si="2" ref="AA25:AB28">SUM(W25,Y25)</f>
        <v>99</v>
      </c>
      <c r="AB25" s="1203">
        <f t="shared" si="2"/>
        <v>231</v>
      </c>
      <c r="AC25" s="1205">
        <f t="shared" si="1"/>
        <v>330</v>
      </c>
      <c r="AD25" s="1"/>
    </row>
    <row r="26" spans="1:30" s="21" customFormat="1" ht="36.75" customHeight="1">
      <c r="A26" s="1206" t="s">
        <v>259</v>
      </c>
      <c r="B26" s="904">
        <v>20</v>
      </c>
      <c r="C26" s="904">
        <v>540</v>
      </c>
      <c r="D26" s="1121">
        <v>440</v>
      </c>
      <c r="E26" s="1111">
        <v>132</v>
      </c>
      <c r="F26" s="906">
        <v>308</v>
      </c>
      <c r="G26" s="906"/>
      <c r="H26" s="906">
        <v>40</v>
      </c>
      <c r="I26" s="906">
        <v>100</v>
      </c>
      <c r="J26" s="908">
        <v>20</v>
      </c>
      <c r="K26" s="1201"/>
      <c r="L26" s="975"/>
      <c r="M26" s="1139"/>
      <c r="N26" s="973"/>
      <c r="O26" s="1203"/>
      <c r="P26" s="1203"/>
      <c r="Q26" s="1201"/>
      <c r="R26" s="975"/>
      <c r="S26" s="1201"/>
      <c r="T26" s="1201"/>
      <c r="U26" s="1204"/>
      <c r="V26" s="1203"/>
      <c r="W26" s="1209">
        <v>72</v>
      </c>
      <c r="X26" s="1210">
        <v>168</v>
      </c>
      <c r="Y26" s="1209">
        <f>E26-W26</f>
        <v>60</v>
      </c>
      <c r="Z26" s="1209">
        <f>F26-X26</f>
        <v>140</v>
      </c>
      <c r="AA26" s="1203">
        <f t="shared" si="2"/>
        <v>132</v>
      </c>
      <c r="AB26" s="1203">
        <f t="shared" si="2"/>
        <v>308</v>
      </c>
      <c r="AC26" s="1205">
        <f t="shared" si="1"/>
        <v>440</v>
      </c>
      <c r="AD26" s="1"/>
    </row>
    <row r="27" spans="1:30" s="21" customFormat="1" ht="21" customHeight="1">
      <c r="A27" s="1206" t="s">
        <v>299</v>
      </c>
      <c r="B27" s="904">
        <v>1</v>
      </c>
      <c r="C27" s="904">
        <v>27</v>
      </c>
      <c r="D27" s="1121">
        <v>22</v>
      </c>
      <c r="E27" s="1111">
        <v>22</v>
      </c>
      <c r="F27" s="906"/>
      <c r="G27" s="906"/>
      <c r="H27" s="906">
        <v>2</v>
      </c>
      <c r="I27" s="906">
        <v>5</v>
      </c>
      <c r="J27" s="908">
        <v>1</v>
      </c>
      <c r="K27" s="1201"/>
      <c r="L27" s="975"/>
      <c r="M27" s="1139"/>
      <c r="N27" s="973"/>
      <c r="O27" s="1211"/>
      <c r="P27" s="1211"/>
      <c r="Q27" s="1201"/>
      <c r="R27" s="975"/>
      <c r="S27" s="1201"/>
      <c r="T27" s="1202"/>
      <c r="U27" s="1204"/>
      <c r="V27" s="1203"/>
      <c r="W27" s="1209">
        <v>22</v>
      </c>
      <c r="X27" s="1210"/>
      <c r="Y27" s="1209"/>
      <c r="Z27" s="1210"/>
      <c r="AA27" s="1203">
        <f t="shared" si="2"/>
        <v>22</v>
      </c>
      <c r="AB27" s="1203">
        <f t="shared" si="2"/>
        <v>0</v>
      </c>
      <c r="AC27" s="1205">
        <f t="shared" si="1"/>
        <v>22</v>
      </c>
      <c r="AD27" s="1"/>
    </row>
    <row r="28" spans="1:30" s="21" customFormat="1" ht="21" customHeight="1" thickBot="1">
      <c r="A28" s="1200" t="s">
        <v>110</v>
      </c>
      <c r="B28" s="1109">
        <v>10</v>
      </c>
      <c r="C28" s="1109">
        <v>270</v>
      </c>
      <c r="D28" s="1110">
        <v>220</v>
      </c>
      <c r="E28" s="1111" t="s">
        <v>149</v>
      </c>
      <c r="F28" s="906"/>
      <c r="G28" s="906">
        <v>220</v>
      </c>
      <c r="H28" s="906">
        <v>20</v>
      </c>
      <c r="I28" s="906">
        <v>50</v>
      </c>
      <c r="J28" s="908">
        <v>10</v>
      </c>
      <c r="K28" s="975"/>
      <c r="L28" s="975"/>
      <c r="M28" s="1139"/>
      <c r="N28" s="973"/>
      <c r="O28" s="1212"/>
      <c r="P28" s="1212"/>
      <c r="Q28" s="975"/>
      <c r="R28" s="975"/>
      <c r="S28" s="1139"/>
      <c r="T28" s="973"/>
      <c r="U28" s="1204"/>
      <c r="V28" s="1203"/>
      <c r="W28" s="1139"/>
      <c r="X28" s="1210"/>
      <c r="Y28" s="1209"/>
      <c r="Z28" s="1210">
        <v>220</v>
      </c>
      <c r="AA28" s="1203">
        <f t="shared" si="2"/>
        <v>0</v>
      </c>
      <c r="AB28" s="1203">
        <f t="shared" si="2"/>
        <v>220</v>
      </c>
      <c r="AC28" s="1205">
        <f t="shared" si="1"/>
        <v>220</v>
      </c>
      <c r="AD28" s="1"/>
    </row>
    <row r="29" spans="1:36" s="24" customFormat="1" ht="24.75" customHeight="1" thickBot="1">
      <c r="A29" s="1213" t="s">
        <v>300</v>
      </c>
      <c r="B29" s="1132">
        <f>SUM(B13:B28)</f>
        <v>100</v>
      </c>
      <c r="C29" s="1132">
        <f aca="true" t="shared" si="3" ref="C29:AC29">SUM(C13:C28)</f>
        <v>2700</v>
      </c>
      <c r="D29" s="1132">
        <f t="shared" si="3"/>
        <v>2200</v>
      </c>
      <c r="E29" s="1132">
        <f t="shared" si="3"/>
        <v>704</v>
      </c>
      <c r="F29" s="1132">
        <f t="shared" si="3"/>
        <v>1276</v>
      </c>
      <c r="G29" s="1132">
        <f t="shared" si="3"/>
        <v>220</v>
      </c>
      <c r="H29" s="1132">
        <f t="shared" si="3"/>
        <v>200</v>
      </c>
      <c r="I29" s="1132">
        <f t="shared" si="3"/>
        <v>500</v>
      </c>
      <c r="J29" s="1132">
        <f t="shared" si="3"/>
        <v>100</v>
      </c>
      <c r="K29" s="1132">
        <f t="shared" si="3"/>
        <v>146</v>
      </c>
      <c r="L29" s="1132">
        <f t="shared" si="3"/>
        <v>134</v>
      </c>
      <c r="M29" s="1132">
        <f t="shared" si="3"/>
        <v>86</v>
      </c>
      <c r="N29" s="1132">
        <f t="shared" si="3"/>
        <v>152</v>
      </c>
      <c r="O29" s="1132">
        <f t="shared" si="3"/>
        <v>232</v>
      </c>
      <c r="P29" s="1132">
        <f t="shared" si="3"/>
        <v>286</v>
      </c>
      <c r="Q29" s="1132">
        <f t="shared" si="3"/>
        <v>84</v>
      </c>
      <c r="R29" s="1132">
        <f t="shared" si="3"/>
        <v>196</v>
      </c>
      <c r="S29" s="1132">
        <f t="shared" si="3"/>
        <v>86</v>
      </c>
      <c r="T29" s="1132">
        <f t="shared" si="3"/>
        <v>96</v>
      </c>
      <c r="U29" s="1132">
        <f t="shared" si="3"/>
        <v>170</v>
      </c>
      <c r="V29" s="1132">
        <f t="shared" si="3"/>
        <v>292</v>
      </c>
      <c r="W29" s="1132">
        <f t="shared" si="3"/>
        <v>242</v>
      </c>
      <c r="X29" s="1132">
        <f t="shared" si="3"/>
        <v>558</v>
      </c>
      <c r="Y29" s="1132">
        <f t="shared" si="3"/>
        <v>60</v>
      </c>
      <c r="Z29" s="1132">
        <f t="shared" si="3"/>
        <v>360</v>
      </c>
      <c r="AA29" s="1132">
        <f t="shared" si="3"/>
        <v>302</v>
      </c>
      <c r="AB29" s="1132">
        <f t="shared" si="3"/>
        <v>918</v>
      </c>
      <c r="AC29" s="1132">
        <f t="shared" si="3"/>
        <v>2200</v>
      </c>
      <c r="AD29" s="1"/>
      <c r="AE29" s="23"/>
      <c r="AF29" s="23"/>
      <c r="AG29" s="23"/>
      <c r="AH29" s="23"/>
      <c r="AI29" s="23"/>
      <c r="AJ29" s="23"/>
    </row>
    <row r="30" spans="1:252" s="25" customFormat="1" ht="18" customHeight="1">
      <c r="A30" s="1214" t="s">
        <v>248</v>
      </c>
      <c r="B30" s="1215"/>
      <c r="C30" s="1216"/>
      <c r="D30" s="974"/>
      <c r="E30" s="1138"/>
      <c r="F30" s="1139"/>
      <c r="G30" s="1139"/>
      <c r="H30" s="1139"/>
      <c r="I30" s="1139"/>
      <c r="J30" s="1140"/>
      <c r="K30" s="1138"/>
      <c r="L30" s="975"/>
      <c r="M30" s="1139"/>
      <c r="N30" s="973"/>
      <c r="O30" s="1203"/>
      <c r="P30" s="1203"/>
      <c r="Q30" s="1138"/>
      <c r="R30" s="975"/>
      <c r="S30" s="1139"/>
      <c r="T30" s="973"/>
      <c r="U30" s="1203"/>
      <c r="V30" s="1203"/>
      <c r="W30" s="1138"/>
      <c r="X30" s="975"/>
      <c r="Y30" s="1139"/>
      <c r="Z30" s="973"/>
      <c r="AA30" s="1203"/>
      <c r="AB30" s="1203"/>
      <c r="AC30" s="1217"/>
      <c r="AD30" s="1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</row>
    <row r="31" spans="1:105" s="696" customFormat="1" ht="24.75" customHeight="1">
      <c r="A31" s="1218" t="s">
        <v>261</v>
      </c>
      <c r="B31" s="1219">
        <v>10</v>
      </c>
      <c r="C31" s="1220"/>
      <c r="D31" s="1146"/>
      <c r="E31" s="1138"/>
      <c r="F31" s="1139"/>
      <c r="G31" s="1139"/>
      <c r="H31" s="1139"/>
      <c r="I31" s="1139"/>
      <c r="J31" s="1140"/>
      <c r="K31" s="1138"/>
      <c r="L31" s="975"/>
      <c r="M31" s="1139"/>
      <c r="N31" s="973"/>
      <c r="O31" s="1203"/>
      <c r="P31" s="1203"/>
      <c r="Q31" s="1138"/>
      <c r="R31" s="975"/>
      <c r="S31" s="1139"/>
      <c r="T31" s="973"/>
      <c r="U31" s="1203"/>
      <c r="V31" s="1203"/>
      <c r="W31" s="1221"/>
      <c r="X31" s="1201"/>
      <c r="Y31" s="1209"/>
      <c r="Z31" s="1210"/>
      <c r="AA31" s="1203"/>
      <c r="AB31" s="1203"/>
      <c r="AC31" s="1217"/>
      <c r="AD31" s="1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5"/>
      <c r="AR31" s="695"/>
      <c r="AS31" s="695"/>
      <c r="AT31" s="695"/>
      <c r="AU31" s="695"/>
      <c r="AV31" s="695"/>
      <c r="AW31" s="695"/>
      <c r="AX31" s="695"/>
      <c r="AY31" s="695"/>
      <c r="AZ31" s="695"/>
      <c r="BA31" s="695"/>
      <c r="BB31" s="695"/>
      <c r="BC31" s="695"/>
      <c r="BD31" s="695"/>
      <c r="BE31" s="695"/>
      <c r="BF31" s="695"/>
      <c r="BG31" s="695"/>
      <c r="BH31" s="695"/>
      <c r="BI31" s="695"/>
      <c r="BJ31" s="695"/>
      <c r="BK31" s="695"/>
      <c r="BL31" s="695"/>
      <c r="BM31" s="695"/>
      <c r="BN31" s="695"/>
      <c r="BO31" s="695"/>
      <c r="BP31" s="695"/>
      <c r="BQ31" s="695"/>
      <c r="BR31" s="695"/>
      <c r="BS31" s="695"/>
      <c r="BT31" s="695"/>
      <c r="BU31" s="695"/>
      <c r="BV31" s="695"/>
      <c r="BW31" s="695"/>
      <c r="BX31" s="695"/>
      <c r="BY31" s="695"/>
      <c r="BZ31" s="695"/>
      <c r="CA31" s="695"/>
      <c r="CB31" s="695"/>
      <c r="CC31" s="695"/>
      <c r="CD31" s="695"/>
      <c r="CE31" s="695"/>
      <c r="CF31" s="695"/>
      <c r="CG31" s="695"/>
      <c r="CH31" s="695"/>
      <c r="CI31" s="695"/>
      <c r="CJ31" s="695"/>
      <c r="CK31" s="695"/>
      <c r="CL31" s="695"/>
      <c r="CM31" s="695"/>
      <c r="CN31" s="695"/>
      <c r="CO31" s="695"/>
      <c r="CP31" s="695"/>
      <c r="CQ31" s="695"/>
      <c r="CR31" s="695"/>
      <c r="CS31" s="695"/>
      <c r="CT31" s="695"/>
      <c r="CU31" s="695"/>
      <c r="CV31" s="695"/>
      <c r="CW31" s="695"/>
      <c r="CX31" s="695"/>
      <c r="CY31" s="695"/>
      <c r="CZ31" s="695"/>
      <c r="DA31" s="695"/>
    </row>
    <row r="32" spans="1:105" s="696" customFormat="1" ht="24.75" customHeight="1">
      <c r="A32" s="1222" t="s">
        <v>262</v>
      </c>
      <c r="B32" s="1223">
        <v>5</v>
      </c>
      <c r="C32" s="1224">
        <v>135</v>
      </c>
      <c r="D32" s="1151">
        <v>110</v>
      </c>
      <c r="E32" s="1152">
        <v>33</v>
      </c>
      <c r="F32" s="1153">
        <v>77</v>
      </c>
      <c r="G32" s="1153"/>
      <c r="H32" s="1153">
        <v>10</v>
      </c>
      <c r="I32" s="1153">
        <v>25</v>
      </c>
      <c r="J32" s="1154">
        <v>5</v>
      </c>
      <c r="K32" s="1225"/>
      <c r="L32" s="1226"/>
      <c r="M32" s="1227"/>
      <c r="N32" s="1228"/>
      <c r="O32" s="1203"/>
      <c r="P32" s="1203"/>
      <c r="Q32" s="1229"/>
      <c r="R32" s="906"/>
      <c r="S32" s="1230"/>
      <c r="T32" s="1230"/>
      <c r="U32" s="1203"/>
      <c r="V32" s="1203"/>
      <c r="W32" s="1229"/>
      <c r="X32" s="1230"/>
      <c r="Y32" s="1231">
        <v>33</v>
      </c>
      <c r="Z32" s="1232">
        <v>77</v>
      </c>
      <c r="AA32" s="1203">
        <f>SUM(W32,Y32)</f>
        <v>33</v>
      </c>
      <c r="AB32" s="1203">
        <f>SUM(X32,Z32)</f>
        <v>77</v>
      </c>
      <c r="AC32" s="1205">
        <f>SUM(O32:P32,U32:V32,AA32:AB32)</f>
        <v>110</v>
      </c>
      <c r="AD32" s="1"/>
      <c r="AE32" s="695"/>
      <c r="AF32" s="695"/>
      <c r="AG32" s="695"/>
      <c r="AH32" s="695"/>
      <c r="AI32" s="695"/>
      <c r="AJ32" s="695"/>
      <c r="AK32" s="695"/>
      <c r="AL32" s="695"/>
      <c r="AM32" s="695"/>
      <c r="AN32" s="695"/>
      <c r="AO32" s="695"/>
      <c r="AP32" s="695"/>
      <c r="AQ32" s="695"/>
      <c r="AR32" s="695"/>
      <c r="AS32" s="695"/>
      <c r="AT32" s="695"/>
      <c r="AU32" s="695"/>
      <c r="AV32" s="695"/>
      <c r="AW32" s="695"/>
      <c r="AX32" s="695"/>
      <c r="AY32" s="695"/>
      <c r="AZ32" s="695"/>
      <c r="BA32" s="695"/>
      <c r="BB32" s="695"/>
      <c r="BC32" s="695"/>
      <c r="BD32" s="695"/>
      <c r="BE32" s="695"/>
      <c r="BF32" s="695"/>
      <c r="BG32" s="695"/>
      <c r="BH32" s="695"/>
      <c r="BI32" s="695"/>
      <c r="BJ32" s="695"/>
      <c r="BK32" s="695"/>
      <c r="BL32" s="695"/>
      <c r="BM32" s="695"/>
      <c r="BN32" s="695"/>
      <c r="BO32" s="695"/>
      <c r="BP32" s="695"/>
      <c r="BQ32" s="695"/>
      <c r="BR32" s="695"/>
      <c r="BS32" s="695"/>
      <c r="BT32" s="695"/>
      <c r="BU32" s="695"/>
      <c r="BV32" s="695"/>
      <c r="BW32" s="695"/>
      <c r="BX32" s="695"/>
      <c r="BY32" s="695"/>
      <c r="BZ32" s="695"/>
      <c r="CA32" s="695"/>
      <c r="CB32" s="695"/>
      <c r="CC32" s="695"/>
      <c r="CD32" s="695"/>
      <c r="CE32" s="695"/>
      <c r="CF32" s="695"/>
      <c r="CG32" s="695"/>
      <c r="CH32" s="695"/>
      <c r="CI32" s="695"/>
      <c r="CJ32" s="695"/>
      <c r="CK32" s="695"/>
      <c r="CL32" s="695"/>
      <c r="CM32" s="695"/>
      <c r="CN32" s="695"/>
      <c r="CO32" s="695"/>
      <c r="CP32" s="695"/>
      <c r="CQ32" s="695"/>
      <c r="CR32" s="695"/>
      <c r="CS32" s="695"/>
      <c r="CT32" s="695"/>
      <c r="CU32" s="695"/>
      <c r="CV32" s="695"/>
      <c r="CW32" s="695"/>
      <c r="CX32" s="695"/>
      <c r="CY32" s="695"/>
      <c r="CZ32" s="695"/>
      <c r="DA32" s="695"/>
    </row>
    <row r="33" spans="1:105" s="696" customFormat="1" ht="33.75" customHeight="1" thickBot="1">
      <c r="A33" s="1233" t="s">
        <v>263</v>
      </c>
      <c r="B33" s="1223">
        <v>5</v>
      </c>
      <c r="C33" s="1224">
        <v>135</v>
      </c>
      <c r="D33" s="1151">
        <v>110</v>
      </c>
      <c r="E33" s="1152">
        <v>33</v>
      </c>
      <c r="F33" s="1153">
        <v>77</v>
      </c>
      <c r="G33" s="1153"/>
      <c r="H33" s="1153">
        <v>10</v>
      </c>
      <c r="I33" s="1153">
        <v>25</v>
      </c>
      <c r="J33" s="1154">
        <v>5</v>
      </c>
      <c r="K33" s="1225"/>
      <c r="L33" s="1226"/>
      <c r="M33" s="1227"/>
      <c r="N33" s="1228"/>
      <c r="O33" s="1203"/>
      <c r="P33" s="1203"/>
      <c r="Q33" s="1225"/>
      <c r="R33" s="1227"/>
      <c r="S33" s="1230"/>
      <c r="T33" s="1230"/>
      <c r="U33" s="1203"/>
      <c r="V33" s="1203"/>
      <c r="W33" s="1229"/>
      <c r="X33" s="1230"/>
      <c r="Y33" s="1231">
        <v>33</v>
      </c>
      <c r="Z33" s="1232">
        <v>77</v>
      </c>
      <c r="AA33" s="1203">
        <f>SUM(W33,Y33)</f>
        <v>33</v>
      </c>
      <c r="AB33" s="1203">
        <f>SUM(X33,Z33)</f>
        <v>77</v>
      </c>
      <c r="AC33" s="1205">
        <f>SUM(O33:P33,U33:V33,AA33:AB33)</f>
        <v>110</v>
      </c>
      <c r="AD33" s="1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695"/>
      <c r="AP33" s="695"/>
      <c r="AQ33" s="695"/>
      <c r="AR33" s="695"/>
      <c r="AS33" s="695"/>
      <c r="AT33" s="695"/>
      <c r="AU33" s="695"/>
      <c r="AV33" s="695"/>
      <c r="AW33" s="695"/>
      <c r="AX33" s="695"/>
      <c r="AY33" s="695"/>
      <c r="AZ33" s="695"/>
      <c r="BA33" s="695"/>
      <c r="BB33" s="695"/>
      <c r="BC33" s="695"/>
      <c r="BD33" s="695"/>
      <c r="BE33" s="695"/>
      <c r="BF33" s="695"/>
      <c r="BG33" s="695"/>
      <c r="BH33" s="695"/>
      <c r="BI33" s="695"/>
      <c r="BJ33" s="695"/>
      <c r="BK33" s="695"/>
      <c r="BL33" s="695"/>
      <c r="BM33" s="695"/>
      <c r="BN33" s="695"/>
      <c r="BO33" s="695"/>
      <c r="BP33" s="695"/>
      <c r="BQ33" s="695"/>
      <c r="BR33" s="695"/>
      <c r="BS33" s="695"/>
      <c r="BT33" s="695"/>
      <c r="BU33" s="695"/>
      <c r="BV33" s="695"/>
      <c r="BW33" s="695"/>
      <c r="BX33" s="695"/>
      <c r="BY33" s="695"/>
      <c r="BZ33" s="695"/>
      <c r="CA33" s="695"/>
      <c r="CB33" s="695"/>
      <c r="CC33" s="695"/>
      <c r="CD33" s="695"/>
      <c r="CE33" s="695"/>
      <c r="CF33" s="695"/>
      <c r="CG33" s="695"/>
      <c r="CH33" s="695"/>
      <c r="CI33" s="695"/>
      <c r="CJ33" s="695"/>
      <c r="CK33" s="695"/>
      <c r="CL33" s="695"/>
      <c r="CM33" s="695"/>
      <c r="CN33" s="695"/>
      <c r="CO33" s="695"/>
      <c r="CP33" s="695"/>
      <c r="CQ33" s="695"/>
      <c r="CR33" s="695"/>
      <c r="CS33" s="695"/>
      <c r="CT33" s="695"/>
      <c r="CU33" s="695"/>
      <c r="CV33" s="695"/>
      <c r="CW33" s="695"/>
      <c r="CX33" s="695"/>
      <c r="CY33" s="695"/>
      <c r="CZ33" s="695"/>
      <c r="DA33" s="695"/>
    </row>
    <row r="34" spans="1:30" s="26" customFormat="1" ht="16.5" customHeight="1" thickBot="1">
      <c r="A34" s="1042" t="s">
        <v>23</v>
      </c>
      <c r="B34" s="1234">
        <f>SUM(B32:B33)</f>
        <v>10</v>
      </c>
      <c r="C34" s="1234">
        <f aca="true" t="shared" si="4" ref="C34:AC34">SUM(C32:C33)</f>
        <v>270</v>
      </c>
      <c r="D34" s="1234">
        <f t="shared" si="4"/>
        <v>220</v>
      </c>
      <c r="E34" s="1234">
        <f t="shared" si="4"/>
        <v>66</v>
      </c>
      <c r="F34" s="1234">
        <f t="shared" si="4"/>
        <v>154</v>
      </c>
      <c r="G34" s="1234">
        <f t="shared" si="4"/>
        <v>0</v>
      </c>
      <c r="H34" s="1234">
        <f t="shared" si="4"/>
        <v>20</v>
      </c>
      <c r="I34" s="1234">
        <f t="shared" si="4"/>
        <v>50</v>
      </c>
      <c r="J34" s="1234">
        <f t="shared" si="4"/>
        <v>10</v>
      </c>
      <c r="K34" s="1234">
        <f t="shared" si="4"/>
        <v>0</v>
      </c>
      <c r="L34" s="1234">
        <f t="shared" si="4"/>
        <v>0</v>
      </c>
      <c r="M34" s="1234">
        <f t="shared" si="4"/>
        <v>0</v>
      </c>
      <c r="N34" s="1234">
        <f t="shared" si="4"/>
        <v>0</v>
      </c>
      <c r="O34" s="1234">
        <f t="shared" si="4"/>
        <v>0</v>
      </c>
      <c r="P34" s="1234">
        <f t="shared" si="4"/>
        <v>0</v>
      </c>
      <c r="Q34" s="1234">
        <f t="shared" si="4"/>
        <v>0</v>
      </c>
      <c r="R34" s="1234">
        <f t="shared" si="4"/>
        <v>0</v>
      </c>
      <c r="S34" s="1234">
        <f t="shared" si="4"/>
        <v>0</v>
      </c>
      <c r="T34" s="1234">
        <f t="shared" si="4"/>
        <v>0</v>
      </c>
      <c r="U34" s="1234">
        <f t="shared" si="4"/>
        <v>0</v>
      </c>
      <c r="V34" s="1234">
        <f t="shared" si="4"/>
        <v>0</v>
      </c>
      <c r="W34" s="1234">
        <f t="shared" si="4"/>
        <v>0</v>
      </c>
      <c r="X34" s="1234">
        <f t="shared" si="4"/>
        <v>0</v>
      </c>
      <c r="Y34" s="1234">
        <f t="shared" si="4"/>
        <v>66</v>
      </c>
      <c r="Z34" s="1234">
        <f t="shared" si="4"/>
        <v>154</v>
      </c>
      <c r="AA34" s="1234">
        <f t="shared" si="4"/>
        <v>66</v>
      </c>
      <c r="AB34" s="1234">
        <f t="shared" si="4"/>
        <v>154</v>
      </c>
      <c r="AC34" s="1234">
        <f t="shared" si="4"/>
        <v>220</v>
      </c>
      <c r="AD34" s="1"/>
    </row>
    <row r="35" spans="1:30" s="26" customFormat="1" ht="16.5" customHeight="1" thickBot="1">
      <c r="A35" s="1167" t="s">
        <v>14</v>
      </c>
      <c r="B35" s="113">
        <f>SUM(B29,B34)</f>
        <v>110</v>
      </c>
      <c r="C35" s="113">
        <f aca="true" t="shared" si="5" ref="C35:AC35">SUM(C29,C34)</f>
        <v>2970</v>
      </c>
      <c r="D35" s="113">
        <f t="shared" si="5"/>
        <v>2420</v>
      </c>
      <c r="E35" s="113">
        <f t="shared" si="5"/>
        <v>770</v>
      </c>
      <c r="F35" s="113">
        <f t="shared" si="5"/>
        <v>1430</v>
      </c>
      <c r="G35" s="113">
        <f t="shared" si="5"/>
        <v>220</v>
      </c>
      <c r="H35" s="113">
        <f t="shared" si="5"/>
        <v>220</v>
      </c>
      <c r="I35" s="113">
        <f t="shared" si="5"/>
        <v>550</v>
      </c>
      <c r="J35" s="113">
        <f t="shared" si="5"/>
        <v>110</v>
      </c>
      <c r="K35" s="113">
        <f t="shared" si="5"/>
        <v>146</v>
      </c>
      <c r="L35" s="113">
        <f t="shared" si="5"/>
        <v>134</v>
      </c>
      <c r="M35" s="113">
        <f t="shared" si="5"/>
        <v>86</v>
      </c>
      <c r="N35" s="113">
        <f t="shared" si="5"/>
        <v>152</v>
      </c>
      <c r="O35" s="113">
        <f t="shared" si="5"/>
        <v>232</v>
      </c>
      <c r="P35" s="113">
        <f t="shared" si="5"/>
        <v>286</v>
      </c>
      <c r="Q35" s="113">
        <f t="shared" si="5"/>
        <v>84</v>
      </c>
      <c r="R35" s="113">
        <f t="shared" si="5"/>
        <v>196</v>
      </c>
      <c r="S35" s="113">
        <f t="shared" si="5"/>
        <v>86</v>
      </c>
      <c r="T35" s="113">
        <f t="shared" si="5"/>
        <v>96</v>
      </c>
      <c r="U35" s="113">
        <f t="shared" si="5"/>
        <v>170</v>
      </c>
      <c r="V35" s="113">
        <f t="shared" si="5"/>
        <v>292</v>
      </c>
      <c r="W35" s="113">
        <f t="shared" si="5"/>
        <v>242</v>
      </c>
      <c r="X35" s="113">
        <f t="shared" si="5"/>
        <v>558</v>
      </c>
      <c r="Y35" s="113">
        <f t="shared" si="5"/>
        <v>126</v>
      </c>
      <c r="Z35" s="113">
        <f t="shared" si="5"/>
        <v>514</v>
      </c>
      <c r="AA35" s="113">
        <f t="shared" si="5"/>
        <v>368</v>
      </c>
      <c r="AB35" s="113">
        <f t="shared" si="5"/>
        <v>1072</v>
      </c>
      <c r="AC35" s="113">
        <f t="shared" si="5"/>
        <v>2420</v>
      </c>
      <c r="AD35" s="1"/>
    </row>
    <row r="36" spans="1:30" s="26" customFormat="1" ht="16.5" customHeight="1" thickBot="1">
      <c r="A36" s="1170" t="s">
        <v>264</v>
      </c>
      <c r="B36" s="1235"/>
      <c r="C36" s="1236"/>
      <c r="D36" s="1237"/>
      <c r="E36" s="1238"/>
      <c r="F36" s="1238"/>
      <c r="G36" s="1238"/>
      <c r="H36" s="1238"/>
      <c r="I36" s="1238"/>
      <c r="J36" s="1238"/>
      <c r="K36" s="1239"/>
      <c r="L36" s="1239"/>
      <c r="M36" s="1239"/>
      <c r="N36" s="1239"/>
      <c r="O36" s="1239"/>
      <c r="P36" s="1239"/>
      <c r="Q36" s="1239"/>
      <c r="R36" s="1239"/>
      <c r="S36" s="1239"/>
      <c r="T36" s="1239"/>
      <c r="U36" s="1239"/>
      <c r="V36" s="1239"/>
      <c r="W36" s="1239"/>
      <c r="X36" s="1239"/>
      <c r="Y36" s="1239"/>
      <c r="Z36" s="1239"/>
      <c r="AA36" s="1239"/>
      <c r="AB36" s="1239"/>
      <c r="AC36" s="1239"/>
      <c r="AD36" s="1"/>
    </row>
    <row r="37" spans="1:30" s="26" customFormat="1" ht="16.5" customHeight="1" thickBot="1">
      <c r="A37" s="1175" t="s">
        <v>265</v>
      </c>
      <c r="B37" s="1240">
        <v>6</v>
      </c>
      <c r="C37" s="1236">
        <v>162</v>
      </c>
      <c r="D37" s="1237">
        <v>132</v>
      </c>
      <c r="E37" s="1239">
        <v>132</v>
      </c>
      <c r="F37" s="1239">
        <v>0</v>
      </c>
      <c r="G37" s="1239">
        <v>0</v>
      </c>
      <c r="H37" s="1239">
        <v>0</v>
      </c>
      <c r="I37" s="1239">
        <v>0</v>
      </c>
      <c r="J37" s="1239">
        <v>0</v>
      </c>
      <c r="K37" s="1239">
        <v>0</v>
      </c>
      <c r="L37" s="1239">
        <v>0</v>
      </c>
      <c r="M37" s="1239">
        <v>40</v>
      </c>
      <c r="N37" s="1239">
        <v>0</v>
      </c>
      <c r="O37" s="1239">
        <v>40</v>
      </c>
      <c r="P37" s="1239">
        <v>0</v>
      </c>
      <c r="Q37" s="1239">
        <v>26</v>
      </c>
      <c r="R37" s="1239">
        <v>0</v>
      </c>
      <c r="S37" s="1239">
        <v>40</v>
      </c>
      <c r="T37" s="1239">
        <v>0</v>
      </c>
      <c r="U37" s="1239">
        <v>66</v>
      </c>
      <c r="V37" s="1239">
        <v>0</v>
      </c>
      <c r="W37" s="1239">
        <v>26</v>
      </c>
      <c r="X37" s="1239">
        <v>0</v>
      </c>
      <c r="Y37" s="1239">
        <v>0</v>
      </c>
      <c r="Z37" s="1239">
        <v>0</v>
      </c>
      <c r="AA37" s="1239">
        <v>26</v>
      </c>
      <c r="AB37" s="1239">
        <v>0</v>
      </c>
      <c r="AC37" s="1239">
        <v>132</v>
      </c>
      <c r="AD37" s="1"/>
    </row>
    <row r="38" spans="1:23" s="10" customFormat="1" ht="12.75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3"/>
      <c r="U38" s="3"/>
      <c r="V38" s="3"/>
      <c r="W38" s="3"/>
    </row>
    <row r="39" spans="1:23" s="10" customFormat="1" ht="12.75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3"/>
      <c r="U39" s="3"/>
      <c r="V39" s="3"/>
      <c r="W39" s="3"/>
    </row>
    <row r="40" spans="1:23" s="10" customFormat="1" ht="12.75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"/>
      <c r="U40" s="3"/>
      <c r="V40" s="3"/>
      <c r="W40" s="3"/>
    </row>
    <row r="41" spans="1:23" s="10" customFormat="1" ht="12.75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3"/>
      <c r="U41" s="3"/>
      <c r="V41" s="3"/>
      <c r="W41" s="3"/>
    </row>
    <row r="42" spans="1:23" s="10" customFormat="1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3"/>
      <c r="U42" s="3"/>
      <c r="V42" s="3"/>
      <c r="W42" s="3"/>
    </row>
    <row r="43" spans="1:23" s="10" customFormat="1" ht="12.75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3"/>
      <c r="U43" s="3"/>
      <c r="V43" s="3"/>
      <c r="W43" s="3"/>
    </row>
    <row r="44" spans="1:23" s="10" customFormat="1" ht="12.7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3"/>
      <c r="U44" s="3"/>
      <c r="V44" s="3"/>
      <c r="W44" s="3"/>
    </row>
    <row r="45" spans="1:23" s="10" customFormat="1" ht="12.75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3"/>
      <c r="U45" s="3"/>
      <c r="V45" s="3"/>
      <c r="W45" s="3"/>
    </row>
    <row r="46" spans="1:23" s="10" customFormat="1" ht="12.75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3"/>
      <c r="U46" s="3"/>
      <c r="V46" s="3"/>
      <c r="W46" s="3"/>
    </row>
    <row r="47" spans="1:23" s="10" customFormat="1" ht="12.75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3"/>
      <c r="U47" s="3"/>
      <c r="V47" s="3"/>
      <c r="W47" s="3"/>
    </row>
    <row r="48" spans="1:23" s="10" customFormat="1" ht="12.75">
      <c r="A48" s="3"/>
      <c r="B48" s="9"/>
      <c r="C48" s="9"/>
      <c r="D48" s="3"/>
      <c r="E48" s="9"/>
      <c r="F48" s="9"/>
      <c r="G48" s="9"/>
      <c r="H48" s="9"/>
      <c r="I48" s="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s="10" customFormat="1" ht="12.75">
      <c r="A49" s="11"/>
      <c r="B49" s="9"/>
      <c r="C49" s="9"/>
      <c r="D49" s="3"/>
      <c r="E49" s="9"/>
      <c r="F49" s="9"/>
      <c r="G49" s="9"/>
      <c r="H49" s="9"/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s="10" customFormat="1" ht="12.75">
      <c r="A50" s="3"/>
      <c r="B50" s="9"/>
      <c r="C50" s="9"/>
      <c r="D50" s="3"/>
      <c r="E50" s="9"/>
      <c r="F50" s="9"/>
      <c r="G50" s="9"/>
      <c r="H50" s="9"/>
      <c r="I50" s="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10" customFormat="1" ht="12.75">
      <c r="A51" s="3"/>
      <c r="B51" s="9"/>
      <c r="C51" s="9"/>
      <c r="D51" s="2"/>
      <c r="E51" s="13"/>
      <c r="F51" s="13"/>
      <c r="G51" s="13"/>
      <c r="H51" s="13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10" customFormat="1" ht="12.75">
      <c r="A52" s="2"/>
      <c r="B52" s="13"/>
      <c r="C52" s="13"/>
      <c r="D52" s="2"/>
      <c r="E52" s="13"/>
      <c r="F52" s="13"/>
      <c r="G52" s="13"/>
      <c r="H52" s="13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13"/>
      <c r="C53" s="13"/>
      <c r="D53" s="2"/>
      <c r="E53" s="13"/>
      <c r="F53" s="13"/>
      <c r="G53" s="13"/>
      <c r="H53" s="13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13"/>
      <c r="C54" s="13"/>
      <c r="D54" s="2"/>
      <c r="E54" s="13"/>
      <c r="F54" s="13"/>
      <c r="G54" s="13"/>
      <c r="H54" s="13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13"/>
      <c r="C55" s="13"/>
      <c r="D55" s="2"/>
      <c r="E55" s="13"/>
      <c r="F55" s="13"/>
      <c r="G55" s="13"/>
      <c r="H55" s="13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"/>
      <c r="C56" s="13"/>
      <c r="D56" s="2"/>
      <c r="E56" s="13"/>
      <c r="F56" s="13"/>
      <c r="G56" s="13"/>
      <c r="H56" s="13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"/>
      <c r="C57" s="13"/>
      <c r="D57" s="2"/>
      <c r="E57" s="13"/>
      <c r="F57" s="13"/>
      <c r="G57" s="13"/>
      <c r="H57" s="13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13"/>
      <c r="C58" s="13"/>
      <c r="D58" s="2"/>
      <c r="E58" s="13"/>
      <c r="F58" s="13"/>
      <c r="G58" s="13"/>
      <c r="H58" s="13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13"/>
      <c r="C59" s="13"/>
      <c r="D59" s="2"/>
      <c r="E59" s="13"/>
      <c r="F59" s="13"/>
      <c r="G59" s="13"/>
      <c r="H59" s="13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13"/>
      <c r="C60" s="13"/>
      <c r="D60" s="2"/>
      <c r="E60" s="13"/>
      <c r="F60" s="13"/>
      <c r="G60" s="13"/>
      <c r="H60" s="13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13"/>
      <c r="C61" s="13"/>
      <c r="D61" s="2"/>
      <c r="E61" s="13"/>
      <c r="F61" s="13"/>
      <c r="G61" s="13"/>
      <c r="H61" s="13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13"/>
      <c r="C62" s="13"/>
      <c r="D62" s="2"/>
      <c r="E62" s="13"/>
      <c r="F62" s="13"/>
      <c r="G62" s="13"/>
      <c r="H62" s="13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13"/>
      <c r="C63" s="13"/>
      <c r="D63" s="2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13"/>
      <c r="C64" s="13"/>
      <c r="D64" s="2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13"/>
      <c r="C65" s="13"/>
      <c r="D65" s="2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13"/>
      <c r="C66" s="13"/>
      <c r="D66" s="2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13"/>
      <c r="C67" s="13"/>
      <c r="D67" s="2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13"/>
      <c r="C68" s="13"/>
      <c r="D68" s="2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13"/>
      <c r="C69" s="13"/>
      <c r="D69" s="2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13"/>
      <c r="C70" s="13"/>
      <c r="D70" s="2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13"/>
      <c r="C71" s="13"/>
      <c r="D71" s="2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13"/>
      <c r="C72" s="13"/>
      <c r="D72" s="2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13"/>
      <c r="C73" s="13"/>
      <c r="D73" s="2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13"/>
      <c r="C74" s="13"/>
      <c r="D74" s="2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13"/>
      <c r="C75" s="13"/>
      <c r="D75" s="2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13"/>
      <c r="C76" s="13"/>
      <c r="D76" s="2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13"/>
      <c r="C77" s="13"/>
      <c r="D77" s="2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13"/>
      <c r="C78" s="13"/>
      <c r="D78" s="2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13"/>
      <c r="C79" s="13"/>
      <c r="D79" s="2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13"/>
      <c r="C80" s="13"/>
      <c r="D80" s="2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13"/>
      <c r="C81" s="13"/>
      <c r="D81" s="2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13"/>
      <c r="C82" s="13"/>
      <c r="D82" s="2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13"/>
      <c r="C83" s="13"/>
      <c r="D83" s="2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13"/>
      <c r="C84" s="13"/>
      <c r="D84" s="2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13"/>
      <c r="C85" s="13"/>
      <c r="D85" s="2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13"/>
      <c r="C86" s="13"/>
      <c r="D86" s="2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13"/>
      <c r="C87" s="13"/>
      <c r="D87" s="2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13"/>
      <c r="C88" s="13"/>
      <c r="D88" s="2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13"/>
      <c r="C89" s="13"/>
      <c r="D89" s="2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13"/>
      <c r="C90" s="13"/>
      <c r="D90" s="2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13"/>
      <c r="C91" s="13"/>
      <c r="D91" s="2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13"/>
      <c r="C92" s="13"/>
      <c r="D92" s="2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13"/>
      <c r="C93" s="13"/>
      <c r="D93" s="2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13"/>
      <c r="C94" s="13"/>
      <c r="D94" s="2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13"/>
      <c r="C95" s="13"/>
      <c r="D95" s="2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13"/>
      <c r="C96" s="13"/>
      <c r="D96" s="2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13"/>
      <c r="C97" s="13"/>
      <c r="D97" s="2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13"/>
      <c r="C98" s="13"/>
      <c r="D98" s="2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13"/>
      <c r="C99" s="13"/>
      <c r="D99" s="2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13"/>
      <c r="C100" s="13"/>
      <c r="D100" s="2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13"/>
      <c r="C101" s="13"/>
      <c r="D101" s="2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13"/>
      <c r="C102" s="13"/>
      <c r="D102" s="2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13"/>
      <c r="C103" s="13"/>
      <c r="D103" s="2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13"/>
      <c r="C104" s="13"/>
      <c r="D104" s="2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13"/>
      <c r="C105" s="13"/>
      <c r="D105" s="2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13"/>
      <c r="C106" s="13"/>
      <c r="D106" s="2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13"/>
      <c r="C107" s="13"/>
      <c r="D107" s="2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13"/>
      <c r="C108" s="13"/>
      <c r="D108" s="2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13"/>
      <c r="C109" s="13"/>
      <c r="D109" s="2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13"/>
      <c r="C110" s="13"/>
      <c r="D110" s="2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13"/>
      <c r="C111" s="13"/>
      <c r="D111" s="2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13"/>
      <c r="C112" s="13"/>
      <c r="D112" s="2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13"/>
      <c r="C113" s="13"/>
      <c r="D113" s="2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13"/>
      <c r="C114" s="13"/>
      <c r="D114" s="2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13"/>
      <c r="C115" s="13"/>
      <c r="D115" s="2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2"/>
      <c r="B116" s="13"/>
      <c r="C116" s="13"/>
      <c r="D116" s="2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2"/>
      <c r="B117" s="13"/>
      <c r="C117" s="13"/>
      <c r="D117" s="2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2"/>
      <c r="B118" s="13"/>
      <c r="C118" s="13"/>
      <c r="D118" s="2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2"/>
      <c r="B119" s="13"/>
      <c r="C119" s="13"/>
      <c r="D119" s="2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2"/>
      <c r="B120" s="13"/>
      <c r="C120" s="13"/>
      <c r="D120" s="2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2"/>
      <c r="B121" s="13"/>
      <c r="C121" s="13"/>
      <c r="D121" s="2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2"/>
      <c r="B122" s="13"/>
      <c r="C122" s="13"/>
      <c r="D122" s="2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2"/>
      <c r="B123" s="13"/>
      <c r="C123" s="13"/>
      <c r="D123" s="2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2"/>
      <c r="B124" s="13"/>
      <c r="C124" s="13"/>
      <c r="D124" s="2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2"/>
      <c r="B125" s="13"/>
      <c r="C125" s="13"/>
      <c r="D125" s="2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2"/>
      <c r="B126" s="13"/>
      <c r="C126" s="13"/>
      <c r="D126" s="2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2"/>
      <c r="B127" s="13"/>
      <c r="C127" s="13"/>
      <c r="D127" s="2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2"/>
      <c r="B128" s="13"/>
      <c r="C128" s="13"/>
      <c r="D128" s="2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2"/>
      <c r="B129" s="13"/>
      <c r="C129" s="13"/>
      <c r="D129" s="2"/>
      <c r="E129" s="13"/>
      <c r="F129" s="13"/>
      <c r="G129" s="13"/>
      <c r="H129" s="13"/>
      <c r="I129" s="1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3" ht="12.75">
      <c r="A130" s="2"/>
      <c r="B130" s="13"/>
      <c r="C130" s="13"/>
    </row>
  </sheetData>
  <sheetProtection/>
  <mergeCells count="31">
    <mergeCell ref="A1:S1"/>
    <mergeCell ref="A3:D3"/>
    <mergeCell ref="E3:M3"/>
    <mergeCell ref="A5:S5"/>
    <mergeCell ref="A6:S6"/>
    <mergeCell ref="A7:A11"/>
    <mergeCell ref="B7:B11"/>
    <mergeCell ref="C7:C11"/>
    <mergeCell ref="D7:AC7"/>
    <mergeCell ref="D8:D11"/>
    <mergeCell ref="E8:E11"/>
    <mergeCell ref="S9:T9"/>
    <mergeCell ref="U9:V10"/>
    <mergeCell ref="W9:X9"/>
    <mergeCell ref="Y9:Z9"/>
    <mergeCell ref="F8:F11"/>
    <mergeCell ref="G8:G11"/>
    <mergeCell ref="H8:H11"/>
    <mergeCell ref="I8:I11"/>
    <mergeCell ref="J8:J11"/>
    <mergeCell ref="K8:P8"/>
    <mergeCell ref="AA9:AB10"/>
    <mergeCell ref="AC9:AC10"/>
    <mergeCell ref="A17:A18"/>
    <mergeCell ref="B17:AC18"/>
    <mergeCell ref="Q8:V8"/>
    <mergeCell ref="W8:AB8"/>
    <mergeCell ref="K9:L9"/>
    <mergeCell ref="M9:N9"/>
    <mergeCell ref="O9:P10"/>
    <mergeCell ref="Q9:R9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5"/>
  <sheetViews>
    <sheetView zoomScalePageLayoutView="0" workbookViewId="0" topLeftCell="A11">
      <selection activeCell="E50" sqref="E50"/>
    </sheetView>
  </sheetViews>
  <sheetFormatPr defaultColWidth="9.140625" defaultRowHeight="12.75"/>
  <cols>
    <col min="1" max="1" width="66.00390625" style="1" customWidth="1"/>
    <col min="2" max="2" width="7.28125" style="12" customWidth="1"/>
    <col min="3" max="3" width="7.7109375" style="12" customWidth="1"/>
    <col min="4" max="4" width="6.140625" style="1" customWidth="1"/>
    <col min="5" max="5" width="6.421875" style="12" customWidth="1"/>
    <col min="6" max="6" width="7.140625" style="12" customWidth="1"/>
    <col min="7" max="8" width="6.421875" style="12" customWidth="1"/>
    <col min="9" max="9" width="5.7109375" style="12" customWidth="1"/>
    <col min="10" max="28" width="5.7109375" style="1" customWidth="1"/>
    <col min="29" max="30" width="9.140625" style="1" customWidth="1"/>
    <col min="31" max="16384" width="9.140625" style="1" customWidth="1"/>
  </cols>
  <sheetData>
    <row r="1" spans="1:29" ht="1.5" customHeight="1">
      <c r="A1" s="6"/>
      <c r="B1" s="4"/>
      <c r="C1" s="4"/>
      <c r="D1" s="6"/>
      <c r="J1" s="7"/>
      <c r="R1" s="16"/>
      <c r="S1" s="16"/>
      <c r="T1" s="2"/>
      <c r="U1" s="1297"/>
      <c r="V1" s="1297"/>
      <c r="W1" s="1297"/>
      <c r="X1" s="1297"/>
      <c r="Y1" s="1297"/>
      <c r="Z1" s="1297"/>
      <c r="AA1" s="1297"/>
      <c r="AB1" s="1297"/>
      <c r="AC1" s="1297"/>
    </row>
    <row r="2" spans="1:29" ht="12.75" customHeight="1" hidden="1">
      <c r="A2" s="6"/>
      <c r="B2" s="4"/>
      <c r="C2" s="4"/>
      <c r="D2" s="6"/>
      <c r="J2" s="7"/>
      <c r="R2" s="16"/>
      <c r="S2" s="16"/>
      <c r="T2" s="2"/>
      <c r="U2" s="1297"/>
      <c r="V2" s="1297"/>
      <c r="W2" s="1297"/>
      <c r="X2" s="1297"/>
      <c r="Y2" s="1297"/>
      <c r="Z2" s="1297"/>
      <c r="AA2" s="1297"/>
      <c r="AB2" s="1297"/>
      <c r="AC2" s="1297"/>
    </row>
    <row r="3" spans="1:29" ht="15.75" customHeight="1">
      <c r="A3" s="1290" t="s">
        <v>58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  <c r="R3" s="1290"/>
      <c r="S3" s="1290"/>
      <c r="T3" s="1290"/>
      <c r="U3" s="1290"/>
      <c r="V3" s="1290"/>
      <c r="W3" s="1290"/>
      <c r="X3" s="1290"/>
      <c r="Y3" s="1290"/>
      <c r="Z3" s="1290"/>
      <c r="AA3" s="1290"/>
      <c r="AB3" s="1290"/>
      <c r="AC3" s="1290"/>
    </row>
    <row r="4" spans="1:29" ht="15.75" customHeight="1">
      <c r="A4" s="1290" t="s">
        <v>6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44"/>
    </row>
    <row r="5" spans="1:29" ht="12.75" customHeight="1">
      <c r="A5" s="1290" t="s">
        <v>51</v>
      </c>
      <c r="B5" s="1290"/>
      <c r="C5" s="1290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90"/>
      <c r="P5" s="1290"/>
      <c r="Q5" s="1290"/>
      <c r="R5" s="1290"/>
      <c r="S5" s="1290"/>
      <c r="T5" s="1290"/>
      <c r="U5" s="1290"/>
      <c r="V5" s="1290"/>
      <c r="W5" s="1290"/>
      <c r="X5" s="1290"/>
      <c r="Y5" s="1290"/>
      <c r="Z5" s="1290"/>
      <c r="AA5" s="1290"/>
      <c r="AB5" s="1290"/>
      <c r="AC5" s="75"/>
    </row>
    <row r="6" spans="1:28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3" ht="17.25" customHeight="1">
      <c r="A7" s="1291" t="s">
        <v>43</v>
      </c>
      <c r="B7" s="1291"/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8"/>
      <c r="O7" s="8"/>
      <c r="P7" s="8"/>
      <c r="Q7" s="8"/>
      <c r="R7" s="8"/>
      <c r="S7" s="27"/>
      <c r="T7" s="2"/>
      <c r="U7" s="2"/>
      <c r="V7" s="2"/>
      <c r="W7" s="2"/>
    </row>
    <row r="8" spans="1:23" ht="15.75" customHeight="1">
      <c r="A8" s="1291" t="s">
        <v>20</v>
      </c>
      <c r="B8" s="1291"/>
      <c r="C8" s="1291"/>
      <c r="D8" s="1291"/>
      <c r="E8" s="1291"/>
      <c r="F8" s="1291"/>
      <c r="G8" s="4"/>
      <c r="H8" s="4"/>
      <c r="I8" s="4"/>
      <c r="J8" s="6"/>
      <c r="K8" s="6"/>
      <c r="L8" s="6"/>
      <c r="M8" s="6"/>
      <c r="N8" s="6"/>
      <c r="O8" s="6"/>
      <c r="P8" s="6"/>
      <c r="Q8" s="6"/>
      <c r="R8" s="6"/>
      <c r="S8" s="27"/>
      <c r="T8" s="2"/>
      <c r="U8" s="2"/>
      <c r="V8" s="2"/>
      <c r="W8" s="2"/>
    </row>
    <row r="9" spans="1:23" ht="14.25" customHeight="1">
      <c r="A9" s="1292" t="s">
        <v>21</v>
      </c>
      <c r="B9" s="1292"/>
      <c r="C9" s="1292"/>
      <c r="D9" s="1292"/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292"/>
      <c r="P9" s="1292"/>
      <c r="Q9" s="1292"/>
      <c r="R9" s="1292"/>
      <c r="S9" s="1292"/>
      <c r="T9" s="2"/>
      <c r="U9" s="2"/>
      <c r="V9" s="2"/>
      <c r="W9" s="2"/>
    </row>
    <row r="10" spans="1:23" ht="16.5" customHeight="1" thickBot="1">
      <c r="A10" s="1293" t="s">
        <v>41</v>
      </c>
      <c r="B10" s="1293"/>
      <c r="C10" s="1293"/>
      <c r="D10" s="1293"/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1293"/>
      <c r="T10" s="2"/>
      <c r="U10" s="2"/>
      <c r="V10" s="2"/>
      <c r="W10" s="2"/>
    </row>
    <row r="11" spans="1:29" ht="15" customHeight="1" thickBot="1">
      <c r="A11" s="1294" t="s">
        <v>25</v>
      </c>
      <c r="B11" s="1274" t="s">
        <v>17</v>
      </c>
      <c r="C11" s="1280" t="s">
        <v>28</v>
      </c>
      <c r="D11" s="1277" t="s">
        <v>29</v>
      </c>
      <c r="E11" s="1274" t="s">
        <v>1</v>
      </c>
      <c r="F11" s="1271" t="s">
        <v>30</v>
      </c>
      <c r="G11" s="1274" t="s">
        <v>31</v>
      </c>
      <c r="H11" s="1277" t="s">
        <v>32</v>
      </c>
      <c r="I11" s="1274" t="s">
        <v>18</v>
      </c>
      <c r="J11" s="1280" t="s">
        <v>33</v>
      </c>
      <c r="K11" s="1283" t="s">
        <v>7</v>
      </c>
      <c r="L11" s="1284"/>
      <c r="M11" s="1284"/>
      <c r="N11" s="1284"/>
      <c r="O11" s="1284"/>
      <c r="P11" s="1284"/>
      <c r="Q11" s="1284"/>
      <c r="R11" s="1284"/>
      <c r="S11" s="1284"/>
      <c r="T11" s="1284"/>
      <c r="U11" s="1284"/>
      <c r="V11" s="1284"/>
      <c r="W11" s="1284"/>
      <c r="X11" s="1284"/>
      <c r="Y11" s="1284"/>
      <c r="Z11" s="1284"/>
      <c r="AA11" s="1284"/>
      <c r="AB11" s="1284"/>
      <c r="AC11" s="1285"/>
    </row>
    <row r="12" spans="1:29" ht="11.25" customHeight="1" thickBot="1">
      <c r="A12" s="1295"/>
      <c r="B12" s="1275"/>
      <c r="C12" s="1281"/>
      <c r="D12" s="1278"/>
      <c r="E12" s="1275"/>
      <c r="F12" s="1272"/>
      <c r="G12" s="1275"/>
      <c r="H12" s="1278"/>
      <c r="I12" s="1275"/>
      <c r="J12" s="1281"/>
      <c r="K12" s="1286" t="s">
        <v>15</v>
      </c>
      <c r="L12" s="1286"/>
      <c r="M12" s="1287"/>
      <c r="N12" s="1288"/>
      <c r="O12" s="1288"/>
      <c r="P12" s="1289"/>
      <c r="Q12" s="1286" t="s">
        <v>16</v>
      </c>
      <c r="R12" s="1286"/>
      <c r="S12" s="1287"/>
      <c r="T12" s="1288"/>
      <c r="U12" s="1288"/>
      <c r="V12" s="1289"/>
      <c r="W12" s="1286" t="s">
        <v>24</v>
      </c>
      <c r="X12" s="1286"/>
      <c r="Y12" s="1287"/>
      <c r="Z12" s="1288"/>
      <c r="AA12" s="1288"/>
      <c r="AB12" s="1289"/>
      <c r="AC12" s="30"/>
    </row>
    <row r="13" spans="1:29" ht="12.75" customHeight="1">
      <c r="A13" s="1295"/>
      <c r="B13" s="1275"/>
      <c r="C13" s="1281"/>
      <c r="D13" s="1278"/>
      <c r="E13" s="1275"/>
      <c r="F13" s="1272"/>
      <c r="G13" s="1275"/>
      <c r="H13" s="1278"/>
      <c r="I13" s="1275"/>
      <c r="J13" s="1281"/>
      <c r="K13" s="1257" t="s">
        <v>2</v>
      </c>
      <c r="L13" s="1270"/>
      <c r="M13" s="1256" t="s">
        <v>11</v>
      </c>
      <c r="N13" s="1257"/>
      <c r="O13" s="1258" t="s">
        <v>3</v>
      </c>
      <c r="P13" s="1259"/>
      <c r="Q13" s="1257" t="s">
        <v>2</v>
      </c>
      <c r="R13" s="1270"/>
      <c r="S13" s="1256" t="s">
        <v>11</v>
      </c>
      <c r="T13" s="1257"/>
      <c r="U13" s="1258" t="s">
        <v>3</v>
      </c>
      <c r="V13" s="1259"/>
      <c r="W13" s="1257" t="s">
        <v>2</v>
      </c>
      <c r="X13" s="1270"/>
      <c r="Y13" s="1256" t="s">
        <v>11</v>
      </c>
      <c r="Z13" s="1257"/>
      <c r="AA13" s="1258" t="s">
        <v>3</v>
      </c>
      <c r="AB13" s="1259"/>
      <c r="AC13" s="1262" t="s">
        <v>3</v>
      </c>
    </row>
    <row r="14" spans="1:29" ht="12.75" customHeight="1" thickBot="1">
      <c r="A14" s="1295"/>
      <c r="B14" s="1275"/>
      <c r="C14" s="1281"/>
      <c r="D14" s="1278"/>
      <c r="E14" s="1275"/>
      <c r="F14" s="1272"/>
      <c r="G14" s="1275"/>
      <c r="H14" s="1278"/>
      <c r="I14" s="1275"/>
      <c r="J14" s="1281"/>
      <c r="K14" s="35">
        <v>20</v>
      </c>
      <c r="L14" s="36" t="s">
        <v>26</v>
      </c>
      <c r="M14" s="37">
        <v>17</v>
      </c>
      <c r="N14" s="38" t="s">
        <v>26</v>
      </c>
      <c r="O14" s="1260"/>
      <c r="P14" s="1261"/>
      <c r="Q14" s="35">
        <v>20</v>
      </c>
      <c r="R14" s="36" t="s">
        <v>26</v>
      </c>
      <c r="S14" s="37">
        <v>14</v>
      </c>
      <c r="T14" s="38" t="s">
        <v>26</v>
      </c>
      <c r="U14" s="1260"/>
      <c r="V14" s="1261"/>
      <c r="W14" s="35">
        <v>20</v>
      </c>
      <c r="X14" s="36" t="s">
        <v>26</v>
      </c>
      <c r="Y14" s="37">
        <v>20</v>
      </c>
      <c r="Z14" s="38" t="s">
        <v>26</v>
      </c>
      <c r="AA14" s="1260"/>
      <c r="AB14" s="1261"/>
      <c r="AC14" s="1263"/>
    </row>
    <row r="15" spans="1:29" ht="19.5" customHeight="1" thickBot="1">
      <c r="A15" s="1296"/>
      <c r="B15" s="1276"/>
      <c r="C15" s="1282"/>
      <c r="D15" s="1279"/>
      <c r="E15" s="1276"/>
      <c r="F15" s="1273"/>
      <c r="G15" s="1276"/>
      <c r="H15" s="1279"/>
      <c r="I15" s="1276"/>
      <c r="J15" s="1282"/>
      <c r="K15" s="63" t="s">
        <v>12</v>
      </c>
      <c r="L15" s="17" t="s">
        <v>13</v>
      </c>
      <c r="M15" s="15" t="s">
        <v>12</v>
      </c>
      <c r="N15" s="18" t="s">
        <v>13</v>
      </c>
      <c r="O15" s="19" t="s">
        <v>12</v>
      </c>
      <c r="P15" s="20" t="s">
        <v>13</v>
      </c>
      <c r="Q15" s="63" t="s">
        <v>12</v>
      </c>
      <c r="R15" s="17" t="s">
        <v>13</v>
      </c>
      <c r="S15" s="15" t="s">
        <v>12</v>
      </c>
      <c r="T15" s="18" t="s">
        <v>13</v>
      </c>
      <c r="U15" s="20" t="s">
        <v>12</v>
      </c>
      <c r="V15" s="55" t="s">
        <v>13</v>
      </c>
      <c r="W15" s="14" t="s">
        <v>12</v>
      </c>
      <c r="X15" s="17" t="s">
        <v>13</v>
      </c>
      <c r="Y15" s="15" t="s">
        <v>12</v>
      </c>
      <c r="Z15" s="18" t="s">
        <v>13</v>
      </c>
      <c r="AA15" s="54" t="s">
        <v>12</v>
      </c>
      <c r="AB15" s="20" t="s">
        <v>13</v>
      </c>
      <c r="AC15" s="64" t="s">
        <v>8</v>
      </c>
    </row>
    <row r="16" spans="1:29" ht="19.5" customHeight="1" thickBot="1">
      <c r="A16" s="1264" t="s">
        <v>35</v>
      </c>
      <c r="B16" s="1265"/>
      <c r="C16" s="1265"/>
      <c r="D16" s="1265"/>
      <c r="E16" s="1265"/>
      <c r="F16" s="1265"/>
      <c r="G16" s="1265"/>
      <c r="H16" s="1265"/>
      <c r="I16" s="1265"/>
      <c r="J16" s="1265"/>
      <c r="K16" s="1265"/>
      <c r="L16" s="1265"/>
      <c r="M16" s="1265"/>
      <c r="N16" s="1265"/>
      <c r="O16" s="1265"/>
      <c r="P16" s="1265"/>
      <c r="Q16" s="1265"/>
      <c r="R16" s="1265"/>
      <c r="S16" s="1265"/>
      <c r="T16" s="1265"/>
      <c r="U16" s="1265"/>
      <c r="V16" s="1265"/>
      <c r="W16" s="1265"/>
      <c r="X16" s="1265"/>
      <c r="Y16" s="1265"/>
      <c r="Z16" s="1265"/>
      <c r="AA16" s="1265"/>
      <c r="AB16" s="1265"/>
      <c r="AC16" s="1266"/>
    </row>
    <row r="17" spans="1:29" s="21" customFormat="1" ht="19.5" customHeight="1" thickBot="1">
      <c r="A17" s="204" t="s">
        <v>44</v>
      </c>
      <c r="B17" s="69">
        <v>2</v>
      </c>
      <c r="C17" s="69">
        <f>B17*27</f>
        <v>54</v>
      </c>
      <c r="D17" s="138">
        <f>B17*22</f>
        <v>44</v>
      </c>
      <c r="E17" s="122">
        <f>D17*1</f>
        <v>44</v>
      </c>
      <c r="F17" s="69"/>
      <c r="G17" s="69"/>
      <c r="H17" s="70">
        <f>B17*2</f>
        <v>4</v>
      </c>
      <c r="I17" s="69">
        <f>C17-D17</f>
        <v>10</v>
      </c>
      <c r="J17" s="72"/>
      <c r="K17" s="127">
        <v>44</v>
      </c>
      <c r="L17" s="101"/>
      <c r="M17" s="102"/>
      <c r="N17" s="103"/>
      <c r="O17" s="69">
        <f>SUM(K17,M17)</f>
        <v>44</v>
      </c>
      <c r="P17" s="69">
        <f>SUM(L17,N17)</f>
        <v>0</v>
      </c>
      <c r="Q17" s="100"/>
      <c r="R17" s="101"/>
      <c r="S17" s="102"/>
      <c r="T17" s="103"/>
      <c r="U17" s="69">
        <f>SUM(Q17,S17)</f>
        <v>0</v>
      </c>
      <c r="V17" s="104">
        <f>SUM(R17,T17)</f>
        <v>0</v>
      </c>
      <c r="W17" s="101"/>
      <c r="X17" s="101"/>
      <c r="Y17" s="102"/>
      <c r="Z17" s="103"/>
      <c r="AA17" s="105">
        <f>SUM(W17,Y17)</f>
        <v>0</v>
      </c>
      <c r="AB17" s="106">
        <f>SUM(X17,Z17)</f>
        <v>0</v>
      </c>
      <c r="AC17" s="143">
        <f>SUM(O17,P17,U17,V17,AA17,AB17)</f>
        <v>44</v>
      </c>
    </row>
    <row r="18" spans="1:29" s="21" customFormat="1" ht="19.5" customHeight="1">
      <c r="A18" s="209" t="s">
        <v>36</v>
      </c>
      <c r="B18" s="91">
        <v>1</v>
      </c>
      <c r="C18" s="91">
        <f>B18*27</f>
        <v>27</v>
      </c>
      <c r="D18" s="139">
        <f>B18*22</f>
        <v>22</v>
      </c>
      <c r="E18" s="122">
        <f>D18*1</f>
        <v>22</v>
      </c>
      <c r="F18" s="39"/>
      <c r="G18" s="39"/>
      <c r="H18" s="68">
        <f>B18*2</f>
        <v>2</v>
      </c>
      <c r="I18" s="39">
        <f>C18-D18</f>
        <v>5</v>
      </c>
      <c r="J18" s="73">
        <f>B18*1.5</f>
        <v>1.5</v>
      </c>
      <c r="K18" s="128">
        <v>22</v>
      </c>
      <c r="L18" s="95"/>
      <c r="M18" s="95"/>
      <c r="N18" s="107"/>
      <c r="O18" s="39">
        <f>SUM(K18,M18)</f>
        <v>22</v>
      </c>
      <c r="P18" s="39">
        <f>SUM(L18,N18)</f>
        <v>0</v>
      </c>
      <c r="Q18" s="94"/>
      <c r="R18" s="95"/>
      <c r="S18" s="95"/>
      <c r="T18" s="107"/>
      <c r="U18" s="39">
        <f>SUM(Q18,S18)</f>
        <v>0</v>
      </c>
      <c r="V18" s="91">
        <f>SUM(R18,T18)</f>
        <v>0</v>
      </c>
      <c r="W18" s="94"/>
      <c r="X18" s="95"/>
      <c r="Y18" s="95"/>
      <c r="Z18" s="107"/>
      <c r="AA18" s="92">
        <f>SUM(W18,Y18)</f>
        <v>0</v>
      </c>
      <c r="AB18" s="93">
        <f>SUM(X18,Z18)</f>
        <v>0</v>
      </c>
      <c r="AC18" s="144">
        <f>SUM(O18,P18,U18,V18,AA18,AB18)</f>
        <v>22</v>
      </c>
    </row>
    <row r="19" spans="1:29" s="21" customFormat="1" ht="19.5" customHeight="1">
      <c r="A19" s="209" t="s">
        <v>42</v>
      </c>
      <c r="B19" s="29">
        <v>2</v>
      </c>
      <c r="C19" s="91">
        <f>B19*27</f>
        <v>54</v>
      </c>
      <c r="D19" s="139">
        <v>44</v>
      </c>
      <c r="E19" s="82"/>
      <c r="F19" s="123">
        <v>44</v>
      </c>
      <c r="G19" s="39"/>
      <c r="H19" s="68">
        <v>4</v>
      </c>
      <c r="I19" s="39">
        <v>10</v>
      </c>
      <c r="J19" s="73">
        <v>2</v>
      </c>
      <c r="K19" s="84"/>
      <c r="L19" s="84"/>
      <c r="M19" s="85"/>
      <c r="N19" s="83"/>
      <c r="O19" s="29"/>
      <c r="P19" s="86"/>
      <c r="Q19" s="84"/>
      <c r="R19" s="84"/>
      <c r="S19" s="85"/>
      <c r="T19" s="83"/>
      <c r="U19" s="29"/>
      <c r="V19" s="86"/>
      <c r="W19" s="84"/>
      <c r="X19" s="133">
        <v>44</v>
      </c>
      <c r="Y19" s="85"/>
      <c r="Z19" s="83"/>
      <c r="AA19" s="92">
        <f>SUM(W19,Y19)</f>
        <v>0</v>
      </c>
      <c r="AB19" s="87">
        <v>44</v>
      </c>
      <c r="AC19" s="145">
        <v>44</v>
      </c>
    </row>
    <row r="20" spans="1:29" s="21" customFormat="1" ht="19.5" customHeight="1" thickBot="1">
      <c r="A20" s="210" t="s">
        <v>37</v>
      </c>
      <c r="B20" s="78">
        <v>2</v>
      </c>
      <c r="C20" s="78">
        <f>B20*27</f>
        <v>54</v>
      </c>
      <c r="D20" s="140">
        <f>B20*22</f>
        <v>44</v>
      </c>
      <c r="E20" s="124">
        <f>D20*1</f>
        <v>44</v>
      </c>
      <c r="F20" s="32"/>
      <c r="G20" s="32"/>
      <c r="H20" s="71">
        <f>B20*2</f>
        <v>4</v>
      </c>
      <c r="I20" s="32">
        <f>C20-D20</f>
        <v>10</v>
      </c>
      <c r="J20" s="74">
        <f>B20*1.5</f>
        <v>3</v>
      </c>
      <c r="K20" s="129">
        <v>44</v>
      </c>
      <c r="L20" s="96"/>
      <c r="M20" s="216"/>
      <c r="N20" s="108"/>
      <c r="O20" s="32">
        <f>SUM(K20,M20)</f>
        <v>44</v>
      </c>
      <c r="P20" s="32">
        <f>SUM(L20,N20)</f>
        <v>0</v>
      </c>
      <c r="Q20" s="99"/>
      <c r="R20" s="96"/>
      <c r="S20" s="96"/>
      <c r="T20" s="108"/>
      <c r="U20" s="32">
        <f>SUM(Q20,S20)</f>
        <v>0</v>
      </c>
      <c r="V20" s="78">
        <f>SUM(R20,T20)</f>
        <v>0</v>
      </c>
      <c r="W20" s="99"/>
      <c r="X20" s="96"/>
      <c r="Y20" s="96"/>
      <c r="Z20" s="108"/>
      <c r="AA20" s="97">
        <f>SUM(W20,Y20)</f>
        <v>0</v>
      </c>
      <c r="AB20" s="98">
        <f>SUM(X20,Z20)</f>
        <v>0</v>
      </c>
      <c r="AC20" s="146">
        <f>SUM(O20,P20,U20,V20,AA20,AB20)</f>
        <v>44</v>
      </c>
    </row>
    <row r="21" spans="1:29" ht="31.5" customHeight="1" thickBot="1">
      <c r="A21" s="211" t="s">
        <v>38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</row>
    <row r="22" spans="1:30" s="21" customFormat="1" ht="16.5" customHeight="1">
      <c r="A22" s="205" t="s">
        <v>55</v>
      </c>
      <c r="B22" s="56">
        <v>10</v>
      </c>
      <c r="C22" s="56">
        <f>B22*27</f>
        <v>270</v>
      </c>
      <c r="D22" s="139">
        <v>220</v>
      </c>
      <c r="E22" s="125">
        <f>D22*0.3</f>
        <v>66</v>
      </c>
      <c r="F22" s="125">
        <f aca="true" t="shared" si="0" ref="F22:F31">D22-E22</f>
        <v>154</v>
      </c>
      <c r="G22" s="39"/>
      <c r="H22" s="39">
        <f aca="true" t="shared" si="1" ref="H22:H32">B22*2</f>
        <v>20</v>
      </c>
      <c r="I22" s="39">
        <f>C22-D22</f>
        <v>50</v>
      </c>
      <c r="J22" s="62">
        <f>B22-1.5</f>
        <v>8.5</v>
      </c>
      <c r="K22" s="130">
        <v>66</v>
      </c>
      <c r="L22" s="131">
        <v>106</v>
      </c>
      <c r="M22" s="173"/>
      <c r="N22" s="132">
        <v>48</v>
      </c>
      <c r="O22" s="174">
        <f>SUM(K22,M22)</f>
        <v>66</v>
      </c>
      <c r="P22" s="174">
        <f>SUM(L22,N22)</f>
        <v>154</v>
      </c>
      <c r="Q22" s="193"/>
      <c r="R22" s="194"/>
      <c r="S22" s="195"/>
      <c r="T22" s="196"/>
      <c r="U22" s="174">
        <f>SUM(Q22,S22)</f>
        <v>0</v>
      </c>
      <c r="V22" s="175">
        <f aca="true" t="shared" si="2" ref="V22:V32">SUM(R22,T22)</f>
        <v>0</v>
      </c>
      <c r="W22" s="194"/>
      <c r="X22" s="194"/>
      <c r="Y22" s="195"/>
      <c r="Z22" s="196"/>
      <c r="AA22" s="57">
        <f>SUM(W22,Y22)</f>
        <v>0</v>
      </c>
      <c r="AB22" s="58">
        <f>SUM(X22,Z22)</f>
        <v>0</v>
      </c>
      <c r="AC22" s="147">
        <f>SUM(O22,P22,U22,V22,AA22,AB22)</f>
        <v>220</v>
      </c>
      <c r="AD22" s="88"/>
    </row>
    <row r="23" spans="1:30" s="21" customFormat="1" ht="16.5" customHeight="1">
      <c r="A23" s="218" t="s">
        <v>57</v>
      </c>
      <c r="B23" s="219"/>
      <c r="C23" s="219"/>
      <c r="D23" s="220">
        <v>44</v>
      </c>
      <c r="E23" s="221">
        <v>44</v>
      </c>
      <c r="F23" s="221"/>
      <c r="G23" s="220"/>
      <c r="H23" s="220"/>
      <c r="I23" s="220"/>
      <c r="J23" s="221"/>
      <c r="K23" s="222">
        <v>22</v>
      </c>
      <c r="L23" s="223"/>
      <c r="M23" s="224">
        <v>22</v>
      </c>
      <c r="N23" s="225"/>
      <c r="O23" s="226">
        <v>44</v>
      </c>
      <c r="P23" s="226">
        <v>0</v>
      </c>
      <c r="Q23" s="227"/>
      <c r="R23" s="228"/>
      <c r="S23" s="229"/>
      <c r="T23" s="230"/>
      <c r="U23" s="226">
        <v>0</v>
      </c>
      <c r="V23" s="231">
        <v>0</v>
      </c>
      <c r="W23" s="228"/>
      <c r="X23" s="228"/>
      <c r="Y23" s="229"/>
      <c r="Z23" s="232"/>
      <c r="AA23" s="226">
        <v>0</v>
      </c>
      <c r="AB23" s="231">
        <v>0</v>
      </c>
      <c r="AC23" s="226">
        <v>44</v>
      </c>
      <c r="AD23" s="88"/>
    </row>
    <row r="24" spans="1:30" s="21" customFormat="1" ht="16.5" customHeight="1">
      <c r="A24" s="206" t="s">
        <v>53</v>
      </c>
      <c r="B24" s="59">
        <v>10</v>
      </c>
      <c r="C24" s="59">
        <f aca="true" t="shared" si="3" ref="C24:C31">B24*27</f>
        <v>270</v>
      </c>
      <c r="D24" s="139">
        <v>220</v>
      </c>
      <c r="E24" s="125">
        <f>D24*0.3</f>
        <v>66</v>
      </c>
      <c r="F24" s="126">
        <v>154</v>
      </c>
      <c r="G24" s="29"/>
      <c r="H24" s="29">
        <v>22</v>
      </c>
      <c r="I24" s="29">
        <v>50</v>
      </c>
      <c r="J24" s="34">
        <v>10</v>
      </c>
      <c r="K24" s="176"/>
      <c r="L24" s="177"/>
      <c r="M24" s="200">
        <v>39</v>
      </c>
      <c r="N24" s="199">
        <v>109</v>
      </c>
      <c r="O24" s="178">
        <f aca="true" t="shared" si="4" ref="O24:O31">SUM(K24,M24)</f>
        <v>39</v>
      </c>
      <c r="P24" s="178">
        <f aca="true" t="shared" si="5" ref="P24:P31">SUM(L24,N24)</f>
        <v>109</v>
      </c>
      <c r="Q24" s="217">
        <v>27</v>
      </c>
      <c r="R24" s="200">
        <v>45</v>
      </c>
      <c r="S24" s="191"/>
      <c r="T24" s="192"/>
      <c r="U24" s="178">
        <f aca="true" t="shared" si="6" ref="U24:U30">SUM(Q24,S24)</f>
        <v>27</v>
      </c>
      <c r="V24" s="179">
        <f t="shared" si="2"/>
        <v>45</v>
      </c>
      <c r="W24" s="198"/>
      <c r="X24" s="191"/>
      <c r="Y24" s="191"/>
      <c r="Z24" s="191"/>
      <c r="AA24" s="60">
        <f aca="true" t="shared" si="7" ref="AA24:AA31">SUM(W24,Y24)</f>
        <v>0</v>
      </c>
      <c r="AB24" s="61">
        <f aca="true" t="shared" si="8" ref="AB24:AB31">SUM(X24,Z24)</f>
        <v>0</v>
      </c>
      <c r="AC24" s="147">
        <f>SUM(O24,P24,U24,V24,AA24,AB24)</f>
        <v>220</v>
      </c>
      <c r="AD24" s="88"/>
    </row>
    <row r="25" spans="1:30" s="21" customFormat="1" ht="16.5" customHeight="1">
      <c r="A25" s="206" t="s">
        <v>48</v>
      </c>
      <c r="B25" s="59">
        <v>10</v>
      </c>
      <c r="C25" s="59">
        <f t="shared" si="3"/>
        <v>270</v>
      </c>
      <c r="D25" s="141">
        <f aca="true" t="shared" si="9" ref="D25:D31">B25*22</f>
        <v>220</v>
      </c>
      <c r="E25" s="126">
        <f aca="true" t="shared" si="10" ref="E25:E31">D25*0.3</f>
        <v>66</v>
      </c>
      <c r="F25" s="126">
        <f t="shared" si="0"/>
        <v>154</v>
      </c>
      <c r="G25" s="33"/>
      <c r="H25" s="29">
        <f t="shared" si="1"/>
        <v>20</v>
      </c>
      <c r="I25" s="29">
        <f aca="true" t="shared" si="11" ref="I25:I31">C25-D25</f>
        <v>50</v>
      </c>
      <c r="J25" s="34">
        <f aca="true" t="shared" si="12" ref="J25:J31">B25-1.5</f>
        <v>8.5</v>
      </c>
      <c r="K25" s="181"/>
      <c r="L25" s="182"/>
      <c r="M25" s="186"/>
      <c r="N25" s="187"/>
      <c r="O25" s="178">
        <f t="shared" si="4"/>
        <v>0</v>
      </c>
      <c r="P25" s="178">
        <f t="shared" si="5"/>
        <v>0</v>
      </c>
      <c r="Q25" s="202">
        <v>66</v>
      </c>
      <c r="R25" s="201">
        <v>138</v>
      </c>
      <c r="S25" s="186"/>
      <c r="T25" s="134">
        <v>16</v>
      </c>
      <c r="U25" s="178">
        <f t="shared" si="6"/>
        <v>66</v>
      </c>
      <c r="V25" s="179">
        <f t="shared" si="2"/>
        <v>154</v>
      </c>
      <c r="W25" s="198"/>
      <c r="X25" s="191"/>
      <c r="Y25" s="191"/>
      <c r="Z25" s="187"/>
      <c r="AA25" s="60">
        <f t="shared" si="7"/>
        <v>0</v>
      </c>
      <c r="AB25" s="61">
        <f t="shared" si="8"/>
        <v>0</v>
      </c>
      <c r="AC25" s="148">
        <f aca="true" t="shared" si="13" ref="AC25:AC31">SUM(O25,P25,U25,V25,AA25,AB25)</f>
        <v>220</v>
      </c>
      <c r="AD25" s="88"/>
    </row>
    <row r="26" spans="1:30" s="21" customFormat="1" ht="16.5" customHeight="1">
      <c r="A26" s="207" t="s">
        <v>54</v>
      </c>
      <c r="B26" s="59">
        <v>10</v>
      </c>
      <c r="C26" s="59">
        <f t="shared" si="3"/>
        <v>270</v>
      </c>
      <c r="D26" s="141">
        <f t="shared" si="9"/>
        <v>220</v>
      </c>
      <c r="E26" s="126">
        <f t="shared" si="10"/>
        <v>66</v>
      </c>
      <c r="F26" s="126">
        <f t="shared" si="0"/>
        <v>154</v>
      </c>
      <c r="G26" s="29"/>
      <c r="H26" s="29">
        <v>22</v>
      </c>
      <c r="I26" s="29">
        <v>50</v>
      </c>
      <c r="J26" s="34">
        <v>10</v>
      </c>
      <c r="K26" s="176"/>
      <c r="L26" s="180"/>
      <c r="M26" s="191"/>
      <c r="N26" s="192"/>
      <c r="O26" s="178">
        <f t="shared" si="4"/>
        <v>0</v>
      </c>
      <c r="P26" s="178">
        <f t="shared" si="5"/>
        <v>0</v>
      </c>
      <c r="Q26" s="197"/>
      <c r="R26" s="198"/>
      <c r="S26" s="200">
        <v>66</v>
      </c>
      <c r="T26" s="199">
        <v>100</v>
      </c>
      <c r="U26" s="178">
        <f t="shared" si="6"/>
        <v>66</v>
      </c>
      <c r="V26" s="179">
        <f t="shared" si="2"/>
        <v>100</v>
      </c>
      <c r="W26" s="198"/>
      <c r="X26" s="200">
        <v>54</v>
      </c>
      <c r="Y26" s="191"/>
      <c r="Z26" s="192"/>
      <c r="AA26" s="60">
        <f t="shared" si="7"/>
        <v>0</v>
      </c>
      <c r="AB26" s="61">
        <f t="shared" si="8"/>
        <v>54</v>
      </c>
      <c r="AC26" s="148">
        <f t="shared" si="13"/>
        <v>220</v>
      </c>
      <c r="AD26" s="88"/>
    </row>
    <row r="27" spans="1:30" s="21" customFormat="1" ht="16.5" customHeight="1">
      <c r="A27" s="206" t="s">
        <v>56</v>
      </c>
      <c r="B27" s="59">
        <v>10</v>
      </c>
      <c r="C27" s="59">
        <f t="shared" si="3"/>
        <v>270</v>
      </c>
      <c r="D27" s="141">
        <f t="shared" si="9"/>
        <v>220</v>
      </c>
      <c r="E27" s="126">
        <f t="shared" si="10"/>
        <v>66</v>
      </c>
      <c r="F27" s="126">
        <f t="shared" si="0"/>
        <v>154</v>
      </c>
      <c r="G27" s="29"/>
      <c r="H27" s="29">
        <f t="shared" si="1"/>
        <v>20</v>
      </c>
      <c r="I27" s="29">
        <f t="shared" si="11"/>
        <v>50</v>
      </c>
      <c r="J27" s="34">
        <f t="shared" si="12"/>
        <v>8.5</v>
      </c>
      <c r="K27" s="183"/>
      <c r="L27" s="184"/>
      <c r="M27" s="191"/>
      <c r="N27" s="192"/>
      <c r="O27" s="178">
        <f t="shared" si="4"/>
        <v>0</v>
      </c>
      <c r="P27" s="178">
        <f t="shared" si="5"/>
        <v>0</v>
      </c>
      <c r="Q27" s="197"/>
      <c r="R27" s="198"/>
      <c r="S27" s="191"/>
      <c r="T27" s="192"/>
      <c r="U27" s="178">
        <f t="shared" si="6"/>
        <v>0</v>
      </c>
      <c r="V27" s="179">
        <f t="shared" si="2"/>
        <v>0</v>
      </c>
      <c r="W27" s="203">
        <v>66</v>
      </c>
      <c r="X27" s="200">
        <v>154</v>
      </c>
      <c r="Y27" s="191"/>
      <c r="Z27" s="192"/>
      <c r="AA27" s="60">
        <f t="shared" si="7"/>
        <v>66</v>
      </c>
      <c r="AB27" s="61">
        <f t="shared" si="8"/>
        <v>154</v>
      </c>
      <c r="AC27" s="148">
        <f t="shared" si="13"/>
        <v>220</v>
      </c>
      <c r="AD27" s="88"/>
    </row>
    <row r="28" spans="1:30" s="21" customFormat="1" ht="16.5" customHeight="1">
      <c r="A28" s="233" t="s">
        <v>59</v>
      </c>
      <c r="B28" s="234"/>
      <c r="C28" s="234"/>
      <c r="D28" s="235">
        <v>22</v>
      </c>
      <c r="E28" s="236">
        <v>22</v>
      </c>
      <c r="F28" s="236"/>
      <c r="G28" s="235"/>
      <c r="H28" s="235"/>
      <c r="I28" s="235"/>
      <c r="J28" s="236"/>
      <c r="K28" s="237"/>
      <c r="L28" s="238"/>
      <c r="M28" s="239"/>
      <c r="N28" s="240"/>
      <c r="O28" s="241">
        <v>0</v>
      </c>
      <c r="P28" s="241">
        <v>0</v>
      </c>
      <c r="Q28" s="242"/>
      <c r="R28" s="243"/>
      <c r="S28" s="239"/>
      <c r="T28" s="240"/>
      <c r="U28" s="241">
        <v>0</v>
      </c>
      <c r="V28" s="244">
        <v>0</v>
      </c>
      <c r="W28" s="243">
        <v>22</v>
      </c>
      <c r="X28" s="239"/>
      <c r="Y28" s="239"/>
      <c r="Z28" s="240"/>
      <c r="AA28" s="241">
        <v>22</v>
      </c>
      <c r="AB28" s="244">
        <v>0</v>
      </c>
      <c r="AC28" s="241">
        <v>22</v>
      </c>
      <c r="AD28" s="88"/>
    </row>
    <row r="29" spans="1:30" s="21" customFormat="1" ht="16.5" customHeight="1">
      <c r="A29" s="206" t="s">
        <v>45</v>
      </c>
      <c r="B29" s="59">
        <v>10</v>
      </c>
      <c r="C29" s="59">
        <f t="shared" si="3"/>
        <v>270</v>
      </c>
      <c r="D29" s="141">
        <f t="shared" si="9"/>
        <v>220</v>
      </c>
      <c r="E29" s="126">
        <f t="shared" si="10"/>
        <v>66</v>
      </c>
      <c r="F29" s="126">
        <f t="shared" si="0"/>
        <v>154</v>
      </c>
      <c r="G29" s="29"/>
      <c r="H29" s="29">
        <f t="shared" si="1"/>
        <v>20</v>
      </c>
      <c r="I29" s="29">
        <f t="shared" si="11"/>
        <v>50</v>
      </c>
      <c r="J29" s="34">
        <f t="shared" si="12"/>
        <v>8.5</v>
      </c>
      <c r="K29" s="176"/>
      <c r="L29" s="177"/>
      <c r="M29" s="191"/>
      <c r="N29" s="192"/>
      <c r="O29" s="178">
        <f t="shared" si="4"/>
        <v>0</v>
      </c>
      <c r="P29" s="178">
        <f t="shared" si="5"/>
        <v>0</v>
      </c>
      <c r="Q29" s="197"/>
      <c r="R29" s="191"/>
      <c r="S29" s="191"/>
      <c r="T29" s="192"/>
      <c r="U29" s="178">
        <f t="shared" si="6"/>
        <v>0</v>
      </c>
      <c r="V29" s="179">
        <f t="shared" si="2"/>
        <v>0</v>
      </c>
      <c r="W29" s="203">
        <v>66</v>
      </c>
      <c r="X29" s="200">
        <v>154</v>
      </c>
      <c r="Y29" s="191"/>
      <c r="Z29" s="192"/>
      <c r="AA29" s="60">
        <f t="shared" si="7"/>
        <v>66</v>
      </c>
      <c r="AB29" s="61">
        <f t="shared" si="8"/>
        <v>154</v>
      </c>
      <c r="AC29" s="148">
        <f t="shared" si="13"/>
        <v>220</v>
      </c>
      <c r="AD29" s="88"/>
    </row>
    <row r="30" spans="1:30" s="21" customFormat="1" ht="28.5" customHeight="1">
      <c r="A30" s="206" t="s">
        <v>49</v>
      </c>
      <c r="B30" s="59">
        <v>10</v>
      </c>
      <c r="C30" s="59">
        <f t="shared" si="3"/>
        <v>270</v>
      </c>
      <c r="D30" s="141">
        <f t="shared" si="9"/>
        <v>220</v>
      </c>
      <c r="E30" s="126">
        <f t="shared" si="10"/>
        <v>66</v>
      </c>
      <c r="F30" s="126">
        <f t="shared" si="0"/>
        <v>154</v>
      </c>
      <c r="G30" s="29"/>
      <c r="H30" s="29">
        <f t="shared" si="1"/>
        <v>20</v>
      </c>
      <c r="I30" s="29">
        <f t="shared" si="11"/>
        <v>50</v>
      </c>
      <c r="J30" s="34">
        <f t="shared" si="12"/>
        <v>8.5</v>
      </c>
      <c r="K30" s="176"/>
      <c r="L30" s="177"/>
      <c r="M30" s="191"/>
      <c r="N30" s="192"/>
      <c r="O30" s="178">
        <f t="shared" si="4"/>
        <v>0</v>
      </c>
      <c r="P30" s="178">
        <f t="shared" si="5"/>
        <v>0</v>
      </c>
      <c r="Q30" s="197"/>
      <c r="R30" s="191"/>
      <c r="S30" s="191"/>
      <c r="T30" s="192"/>
      <c r="U30" s="178">
        <f t="shared" si="6"/>
        <v>0</v>
      </c>
      <c r="V30" s="179">
        <f t="shared" si="2"/>
        <v>0</v>
      </c>
      <c r="W30" s="203">
        <v>66</v>
      </c>
      <c r="X30" s="200">
        <v>74</v>
      </c>
      <c r="Y30" s="191"/>
      <c r="Z30" s="200">
        <v>80</v>
      </c>
      <c r="AA30" s="60">
        <f t="shared" si="7"/>
        <v>66</v>
      </c>
      <c r="AB30" s="61">
        <f t="shared" si="8"/>
        <v>154</v>
      </c>
      <c r="AC30" s="148">
        <f t="shared" si="13"/>
        <v>220</v>
      </c>
      <c r="AD30" s="88"/>
    </row>
    <row r="31" spans="1:30" s="21" customFormat="1" ht="16.5" customHeight="1">
      <c r="A31" s="206" t="s">
        <v>50</v>
      </c>
      <c r="B31" s="59">
        <v>10</v>
      </c>
      <c r="C31" s="59">
        <f t="shared" si="3"/>
        <v>270</v>
      </c>
      <c r="D31" s="141">
        <f t="shared" si="9"/>
        <v>220</v>
      </c>
      <c r="E31" s="126">
        <f t="shared" si="10"/>
        <v>66</v>
      </c>
      <c r="F31" s="126">
        <f t="shared" si="0"/>
        <v>154</v>
      </c>
      <c r="G31" s="29"/>
      <c r="H31" s="29">
        <f t="shared" si="1"/>
        <v>20</v>
      </c>
      <c r="I31" s="29">
        <f t="shared" si="11"/>
        <v>50</v>
      </c>
      <c r="J31" s="34">
        <f t="shared" si="12"/>
        <v>8.5</v>
      </c>
      <c r="K31" s="183"/>
      <c r="L31" s="184"/>
      <c r="M31" s="191"/>
      <c r="N31" s="192"/>
      <c r="O31" s="178">
        <f t="shared" si="4"/>
        <v>0</v>
      </c>
      <c r="P31" s="178">
        <f t="shared" si="5"/>
        <v>0</v>
      </c>
      <c r="Q31" s="197"/>
      <c r="R31" s="198"/>
      <c r="S31" s="191"/>
      <c r="T31" s="192"/>
      <c r="U31" s="178">
        <f>SUM(Q31,S31)</f>
        <v>0</v>
      </c>
      <c r="V31" s="179">
        <f t="shared" si="2"/>
        <v>0</v>
      </c>
      <c r="W31" s="198"/>
      <c r="X31" s="191"/>
      <c r="Y31" s="200">
        <v>66</v>
      </c>
      <c r="Z31" s="199">
        <v>154</v>
      </c>
      <c r="AA31" s="60">
        <f t="shared" si="7"/>
        <v>66</v>
      </c>
      <c r="AB31" s="61">
        <f t="shared" si="8"/>
        <v>154</v>
      </c>
      <c r="AC31" s="148">
        <f t="shared" si="13"/>
        <v>220</v>
      </c>
      <c r="AD31" s="88"/>
    </row>
    <row r="32" spans="1:30" s="21" customFormat="1" ht="16.5" customHeight="1" thickBot="1">
      <c r="A32" s="208" t="s">
        <v>52</v>
      </c>
      <c r="B32" s="109">
        <v>10</v>
      </c>
      <c r="C32" s="109">
        <f>B32*27</f>
        <v>270</v>
      </c>
      <c r="D32" s="142">
        <f>B32*22</f>
        <v>220</v>
      </c>
      <c r="E32" s="111" t="s">
        <v>27</v>
      </c>
      <c r="F32" s="111"/>
      <c r="G32" s="137">
        <v>220</v>
      </c>
      <c r="H32" s="110">
        <f t="shared" si="1"/>
        <v>20</v>
      </c>
      <c r="I32" s="110">
        <f>C32-D32</f>
        <v>50</v>
      </c>
      <c r="J32" s="110"/>
      <c r="K32" s="185"/>
      <c r="L32" s="186"/>
      <c r="M32" s="186"/>
      <c r="N32" s="187"/>
      <c r="O32" s="188">
        <f>SUM(K32,M32)</f>
        <v>0</v>
      </c>
      <c r="P32" s="188">
        <f>SUM(L32,N32)</f>
        <v>0</v>
      </c>
      <c r="Q32" s="185"/>
      <c r="R32" s="186"/>
      <c r="S32" s="186"/>
      <c r="T32" s="187"/>
      <c r="U32" s="188">
        <f>SUM(Q32,S32)</f>
        <v>0</v>
      </c>
      <c r="V32" s="189">
        <f t="shared" si="2"/>
        <v>0</v>
      </c>
      <c r="W32" s="190"/>
      <c r="X32" s="186"/>
      <c r="Y32" s="186"/>
      <c r="Z32" s="134">
        <v>220</v>
      </c>
      <c r="AA32" s="135">
        <f>SUM(W32,Y32)</f>
        <v>0</v>
      </c>
      <c r="AB32" s="136">
        <f>SUM(X32,Z32)</f>
        <v>220</v>
      </c>
      <c r="AC32" s="149">
        <f>SUM(O32,P32,U32,V32,AA32,AB32)</f>
        <v>220</v>
      </c>
      <c r="AD32" s="88"/>
    </row>
    <row r="33" spans="1:30" s="21" customFormat="1" ht="16.5" customHeight="1" thickBot="1">
      <c r="A33" s="65" t="s">
        <v>22</v>
      </c>
      <c r="B33" s="41">
        <f>SUM(B17:B32)</f>
        <v>97</v>
      </c>
      <c r="C33" s="41">
        <f>SUM(C17:C32)</f>
        <v>2619</v>
      </c>
      <c r="D33" s="41">
        <f>SUM(D17:D32)</f>
        <v>2200</v>
      </c>
      <c r="E33" s="66">
        <f>SUM(E17:E31)</f>
        <v>704</v>
      </c>
      <c r="F33" s="66">
        <f>SUM(F17:F31)</f>
        <v>1276</v>
      </c>
      <c r="G33" s="66">
        <f>SUM(G17:G32)</f>
        <v>220</v>
      </c>
      <c r="H33" s="67">
        <f>SUM(H17:H32)</f>
        <v>198</v>
      </c>
      <c r="I33" s="67">
        <f>SUM(I17:I32)</f>
        <v>485</v>
      </c>
      <c r="J33" s="67">
        <v>78</v>
      </c>
      <c r="K33" s="67">
        <f aca="true" t="shared" si="14" ref="K33:AC33">SUM(K17:K32)</f>
        <v>198</v>
      </c>
      <c r="L33" s="67">
        <f t="shared" si="14"/>
        <v>106</v>
      </c>
      <c r="M33" s="67">
        <f t="shared" si="14"/>
        <v>61</v>
      </c>
      <c r="N33" s="67">
        <f t="shared" si="14"/>
        <v>157</v>
      </c>
      <c r="O33" s="67">
        <f t="shared" si="14"/>
        <v>259</v>
      </c>
      <c r="P33" s="67">
        <f t="shared" si="14"/>
        <v>263</v>
      </c>
      <c r="Q33" s="67">
        <f t="shared" si="14"/>
        <v>93</v>
      </c>
      <c r="R33" s="67">
        <f t="shared" si="14"/>
        <v>183</v>
      </c>
      <c r="S33" s="67">
        <f t="shared" si="14"/>
        <v>66</v>
      </c>
      <c r="T33" s="67">
        <f t="shared" si="14"/>
        <v>116</v>
      </c>
      <c r="U33" s="67">
        <f t="shared" si="14"/>
        <v>159</v>
      </c>
      <c r="V33" s="67">
        <f t="shared" si="14"/>
        <v>299</v>
      </c>
      <c r="W33" s="67">
        <f t="shared" si="14"/>
        <v>220</v>
      </c>
      <c r="X33" s="67">
        <f t="shared" si="14"/>
        <v>480</v>
      </c>
      <c r="Y33" s="67">
        <f t="shared" si="14"/>
        <v>66</v>
      </c>
      <c r="Z33" s="67">
        <f t="shared" si="14"/>
        <v>454</v>
      </c>
      <c r="AA33" s="67">
        <f t="shared" si="14"/>
        <v>286</v>
      </c>
      <c r="AB33" s="67">
        <f t="shared" si="14"/>
        <v>934</v>
      </c>
      <c r="AC33" s="67">
        <f t="shared" si="14"/>
        <v>2200</v>
      </c>
      <c r="AD33" s="88"/>
    </row>
    <row r="34" spans="1:30" s="21" customFormat="1" ht="16.5" customHeight="1" thickBot="1">
      <c r="A34" s="1267" t="s">
        <v>39</v>
      </c>
      <c r="B34" s="1268"/>
      <c r="C34" s="1268"/>
      <c r="D34" s="1268"/>
      <c r="E34" s="1268"/>
      <c r="F34" s="1268"/>
      <c r="G34" s="1268"/>
      <c r="H34" s="1268"/>
      <c r="I34" s="1268"/>
      <c r="J34" s="1268"/>
      <c r="K34" s="1268"/>
      <c r="L34" s="1268"/>
      <c r="M34" s="1268"/>
      <c r="N34" s="1268"/>
      <c r="O34" s="1268"/>
      <c r="P34" s="1268"/>
      <c r="Q34" s="1268"/>
      <c r="R34" s="1268"/>
      <c r="S34" s="1268"/>
      <c r="T34" s="1268"/>
      <c r="U34" s="1268"/>
      <c r="V34" s="1268"/>
      <c r="W34" s="1268"/>
      <c r="X34" s="1268"/>
      <c r="Y34" s="1268"/>
      <c r="Z34" s="1268"/>
      <c r="AA34" s="1268"/>
      <c r="AB34" s="1268"/>
      <c r="AC34" s="1269"/>
      <c r="AD34" s="88"/>
    </row>
    <row r="35" spans="1:30" s="21" customFormat="1" ht="16.5" customHeight="1">
      <c r="A35" s="89" t="s">
        <v>46</v>
      </c>
      <c r="B35" s="91">
        <v>10</v>
      </c>
      <c r="C35" s="91">
        <f>B35*27</f>
        <v>270</v>
      </c>
      <c r="D35" s="138">
        <f>B35*22</f>
        <v>220</v>
      </c>
      <c r="E35" s="165">
        <f>D35*0.3</f>
        <v>66</v>
      </c>
      <c r="F35" s="165">
        <f>D35-E35</f>
        <v>154</v>
      </c>
      <c r="G35" s="69"/>
      <c r="H35" s="69">
        <f>B35*2</f>
        <v>20</v>
      </c>
      <c r="I35" s="69">
        <f>C35-D35</f>
        <v>50</v>
      </c>
      <c r="J35" s="166">
        <f>B35*1.5</f>
        <v>15</v>
      </c>
      <c r="K35" s="167"/>
      <c r="L35" s="168"/>
      <c r="M35" s="169"/>
      <c r="N35" s="170"/>
      <c r="O35" s="105">
        <f>SUM(K35,M35)</f>
        <v>0</v>
      </c>
      <c r="P35" s="105">
        <f>SUM(L35,N35)</f>
        <v>0</v>
      </c>
      <c r="Q35" s="167"/>
      <c r="R35" s="168"/>
      <c r="S35" s="169"/>
      <c r="T35" s="170"/>
      <c r="U35" s="105">
        <f>SUM(Q35,S35)</f>
        <v>0</v>
      </c>
      <c r="V35" s="106">
        <f>SUM(R35,T35)</f>
        <v>0</v>
      </c>
      <c r="W35" s="100"/>
      <c r="X35" s="101"/>
      <c r="Y35" s="171">
        <v>66</v>
      </c>
      <c r="Z35" s="172">
        <v>154</v>
      </c>
      <c r="AA35" s="105">
        <f>SUM(W35,Y35)</f>
        <v>66</v>
      </c>
      <c r="AB35" s="106">
        <f>SUM(X35,Z35)</f>
        <v>154</v>
      </c>
      <c r="AC35" s="143">
        <f>SUM(O35,P35,U35,V35,AA35,AB35)</f>
        <v>220</v>
      </c>
      <c r="AD35" s="88"/>
    </row>
    <row r="36" spans="1:30" s="21" customFormat="1" ht="16.5" customHeight="1" thickBot="1">
      <c r="A36" s="90" t="s">
        <v>47</v>
      </c>
      <c r="B36" s="78">
        <v>10</v>
      </c>
      <c r="C36" s="78">
        <f>B36*27</f>
        <v>270</v>
      </c>
      <c r="D36" s="150"/>
      <c r="E36" s="150"/>
      <c r="F36" s="150"/>
      <c r="G36" s="151"/>
      <c r="H36" s="151"/>
      <c r="I36" s="151"/>
      <c r="J36" s="152"/>
      <c r="K36" s="153"/>
      <c r="L36" s="154"/>
      <c r="M36" s="155"/>
      <c r="N36" s="156"/>
      <c r="O36" s="157"/>
      <c r="P36" s="157"/>
      <c r="Q36" s="153"/>
      <c r="R36" s="158"/>
      <c r="S36" s="155"/>
      <c r="T36" s="156"/>
      <c r="U36" s="157"/>
      <c r="V36" s="159"/>
      <c r="W36" s="160"/>
      <c r="X36" s="154"/>
      <c r="Y36" s="161"/>
      <c r="Z36" s="162"/>
      <c r="AA36" s="163"/>
      <c r="AB36" s="164"/>
      <c r="AC36" s="163"/>
      <c r="AD36" s="88"/>
    </row>
    <row r="37" spans="1:30" s="21" customFormat="1" ht="16.5" customHeight="1">
      <c r="A37" s="212" t="s">
        <v>23</v>
      </c>
      <c r="B37" s="40">
        <f>SUM(B36)</f>
        <v>10</v>
      </c>
      <c r="C37" s="40">
        <f>SUM(C36)</f>
        <v>270</v>
      </c>
      <c r="D37" s="40">
        <f>SUM(D35)</f>
        <v>220</v>
      </c>
      <c r="E37" s="40">
        <f aca="true" t="shared" si="15" ref="E37:AC37">SUM(E35)</f>
        <v>66</v>
      </c>
      <c r="F37" s="40">
        <f t="shared" si="15"/>
        <v>154</v>
      </c>
      <c r="G37" s="40">
        <f t="shared" si="15"/>
        <v>0</v>
      </c>
      <c r="H37" s="40">
        <f t="shared" si="15"/>
        <v>20</v>
      </c>
      <c r="I37" s="40">
        <f t="shared" si="15"/>
        <v>50</v>
      </c>
      <c r="J37" s="40">
        <f t="shared" si="15"/>
        <v>15</v>
      </c>
      <c r="K37" s="40">
        <f t="shared" si="15"/>
        <v>0</v>
      </c>
      <c r="L37" s="40">
        <f t="shared" si="15"/>
        <v>0</v>
      </c>
      <c r="M37" s="40">
        <f t="shared" si="15"/>
        <v>0</v>
      </c>
      <c r="N37" s="40">
        <f t="shared" si="15"/>
        <v>0</v>
      </c>
      <c r="O37" s="40">
        <f t="shared" si="15"/>
        <v>0</v>
      </c>
      <c r="P37" s="40">
        <f t="shared" si="15"/>
        <v>0</v>
      </c>
      <c r="Q37" s="40">
        <f t="shared" si="15"/>
        <v>0</v>
      </c>
      <c r="R37" s="40">
        <f t="shared" si="15"/>
        <v>0</v>
      </c>
      <c r="S37" s="40">
        <f t="shared" si="15"/>
        <v>0</v>
      </c>
      <c r="T37" s="40">
        <f t="shared" si="15"/>
        <v>0</v>
      </c>
      <c r="U37" s="40">
        <f t="shared" si="15"/>
        <v>0</v>
      </c>
      <c r="V37" s="40">
        <f t="shared" si="15"/>
        <v>0</v>
      </c>
      <c r="W37" s="40">
        <f t="shared" si="15"/>
        <v>0</v>
      </c>
      <c r="X37" s="40">
        <f t="shared" si="15"/>
        <v>0</v>
      </c>
      <c r="Y37" s="40">
        <f t="shared" si="15"/>
        <v>66</v>
      </c>
      <c r="Z37" s="40">
        <f t="shared" si="15"/>
        <v>154</v>
      </c>
      <c r="AA37" s="40">
        <f t="shared" si="15"/>
        <v>66</v>
      </c>
      <c r="AB37" s="40">
        <f t="shared" si="15"/>
        <v>154</v>
      </c>
      <c r="AC37" s="40">
        <f t="shared" si="15"/>
        <v>220</v>
      </c>
      <c r="AD37" s="88"/>
    </row>
    <row r="38" spans="1:30" s="21" customFormat="1" ht="16.5" customHeight="1" thickBot="1">
      <c r="A38" s="43" t="s">
        <v>14</v>
      </c>
      <c r="B38" s="28">
        <v>110</v>
      </c>
      <c r="C38" s="215">
        <v>2970</v>
      </c>
      <c r="D38" s="213">
        <v>2420</v>
      </c>
      <c r="E38" s="214">
        <v>770</v>
      </c>
      <c r="F38" s="213">
        <f aca="true" t="shared" si="16" ref="F38:AB38">SUM(F33,F37)</f>
        <v>1430</v>
      </c>
      <c r="G38" s="40">
        <f t="shared" si="16"/>
        <v>220</v>
      </c>
      <c r="H38" s="40">
        <v>224</v>
      </c>
      <c r="I38" s="40">
        <v>550</v>
      </c>
      <c r="J38" s="214">
        <f t="shared" si="16"/>
        <v>93</v>
      </c>
      <c r="K38" s="40">
        <v>198</v>
      </c>
      <c r="L38" s="40">
        <f t="shared" si="16"/>
        <v>106</v>
      </c>
      <c r="M38" s="40">
        <v>61</v>
      </c>
      <c r="N38" s="40">
        <f t="shared" si="16"/>
        <v>157</v>
      </c>
      <c r="O38" s="40">
        <v>259</v>
      </c>
      <c r="P38" s="40">
        <f t="shared" si="16"/>
        <v>263</v>
      </c>
      <c r="Q38" s="40">
        <f t="shared" si="16"/>
        <v>93</v>
      </c>
      <c r="R38" s="40">
        <f t="shared" si="16"/>
        <v>183</v>
      </c>
      <c r="S38" s="40">
        <f t="shared" si="16"/>
        <v>66</v>
      </c>
      <c r="T38" s="40">
        <f t="shared" si="16"/>
        <v>116</v>
      </c>
      <c r="U38" s="40">
        <f t="shared" si="16"/>
        <v>159</v>
      </c>
      <c r="V38" s="40">
        <f t="shared" si="16"/>
        <v>299</v>
      </c>
      <c r="W38" s="40">
        <v>220</v>
      </c>
      <c r="X38" s="40">
        <f t="shared" si="16"/>
        <v>480</v>
      </c>
      <c r="Y38" s="40">
        <f t="shared" si="16"/>
        <v>132</v>
      </c>
      <c r="Z38" s="40">
        <f t="shared" si="16"/>
        <v>608</v>
      </c>
      <c r="AA38" s="40">
        <v>352</v>
      </c>
      <c r="AB38" s="213">
        <f t="shared" si="16"/>
        <v>1088</v>
      </c>
      <c r="AC38" s="40">
        <v>2420</v>
      </c>
      <c r="AD38" s="88"/>
    </row>
    <row r="39" spans="1:29" s="112" customFormat="1" ht="16.5" customHeight="1" thickBot="1">
      <c r="A39" s="79" t="s">
        <v>40</v>
      </c>
      <c r="B39" s="51"/>
      <c r="C39" s="42"/>
      <c r="D39" s="42"/>
      <c r="E39" s="52"/>
      <c r="F39" s="42"/>
      <c r="G39" s="51"/>
      <c r="H39" s="51"/>
      <c r="I39" s="51"/>
      <c r="J39" s="5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3"/>
    </row>
    <row r="40" spans="1:34" s="24" customFormat="1" ht="16.5" customHeight="1" thickBot="1">
      <c r="A40" s="80" t="s">
        <v>34</v>
      </c>
      <c r="B40" s="118">
        <v>10</v>
      </c>
      <c r="C40" s="118">
        <v>220</v>
      </c>
      <c r="D40" s="113">
        <v>220</v>
      </c>
      <c r="E40" s="119">
        <v>220</v>
      </c>
      <c r="F40" s="119"/>
      <c r="G40" s="120"/>
      <c r="H40" s="119"/>
      <c r="I40" s="120"/>
      <c r="J40" s="119"/>
      <c r="K40" s="114">
        <v>40</v>
      </c>
      <c r="L40" s="115"/>
      <c r="M40" s="115">
        <v>34</v>
      </c>
      <c r="N40" s="121"/>
      <c r="O40" s="113">
        <f>SUM(K40,M40)</f>
        <v>74</v>
      </c>
      <c r="P40" s="119"/>
      <c r="Q40" s="114">
        <v>40</v>
      </c>
      <c r="R40" s="115"/>
      <c r="S40" s="115">
        <v>26</v>
      </c>
      <c r="T40" s="121"/>
      <c r="U40" s="116">
        <f>SUM(Q40,S40)</f>
        <v>66</v>
      </c>
      <c r="V40" s="119"/>
      <c r="W40" s="114">
        <v>40</v>
      </c>
      <c r="X40" s="115"/>
      <c r="Y40" s="115">
        <v>40</v>
      </c>
      <c r="Z40" s="121"/>
      <c r="AA40" s="116">
        <f>SUM(W40,Y40)</f>
        <v>80</v>
      </c>
      <c r="AB40" s="119"/>
      <c r="AC40" s="117">
        <f>SUM(O40,U40,AA40)</f>
        <v>220</v>
      </c>
      <c r="AD40" s="21"/>
      <c r="AE40" s="23"/>
      <c r="AF40" s="23"/>
      <c r="AG40" s="23"/>
      <c r="AH40" s="23"/>
    </row>
    <row r="41" spans="1:250" s="25" customFormat="1" ht="5.25" customHeight="1">
      <c r="A41" s="81"/>
      <c r="B41" s="45"/>
      <c r="C41" s="46"/>
      <c r="D41" s="31"/>
      <c r="E41" s="47"/>
      <c r="F41" s="47"/>
      <c r="G41" s="47"/>
      <c r="H41" s="47"/>
      <c r="I41" s="47"/>
      <c r="J41" s="47"/>
      <c r="K41" s="47"/>
      <c r="L41" s="47"/>
      <c r="M41" s="48"/>
      <c r="N41" s="48"/>
      <c r="O41" s="49"/>
      <c r="P41" s="48"/>
      <c r="Q41" s="47"/>
      <c r="R41" s="47"/>
      <c r="S41" s="47"/>
      <c r="T41" s="50"/>
      <c r="U41" s="31"/>
      <c r="V41" s="50"/>
      <c r="W41" s="50"/>
      <c r="X41" s="50"/>
      <c r="Y41" s="50"/>
      <c r="Z41" s="50"/>
      <c r="AA41" s="31"/>
      <c r="AB41" s="50"/>
      <c r="AC41" s="31"/>
      <c r="AD41" s="21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</row>
    <row r="42" spans="1:29" s="26" customFormat="1" ht="26.25" customHeight="1">
      <c r="A42" s="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3"/>
      <c r="U42" s="3"/>
      <c r="V42" s="3"/>
      <c r="W42" s="3"/>
      <c r="X42" s="10"/>
      <c r="Y42" s="10"/>
      <c r="Z42" s="10"/>
      <c r="AA42" s="10"/>
      <c r="AB42" s="10"/>
      <c r="AC42" s="10"/>
    </row>
    <row r="43" spans="1:29" s="26" customFormat="1" ht="8.25" customHeight="1">
      <c r="A43" s="3"/>
      <c r="B43" s="9"/>
      <c r="C43" s="9"/>
      <c r="D43" s="3"/>
      <c r="E43" s="9"/>
      <c r="F43" s="9"/>
      <c r="G43" s="9"/>
      <c r="H43" s="9"/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0"/>
      <c r="Y43" s="10"/>
      <c r="Z43" s="10"/>
      <c r="AA43" s="10"/>
      <c r="AB43" s="10"/>
      <c r="AC43" s="10"/>
    </row>
    <row r="44" spans="1:29" s="26" customFormat="1" ht="15.75">
      <c r="A44" s="11"/>
      <c r="B44" s="9"/>
      <c r="C44" s="9"/>
      <c r="D44" s="3"/>
      <c r="E44" s="9"/>
      <c r="F44" s="9"/>
      <c r="G44" s="9"/>
      <c r="H44" s="9"/>
      <c r="I44" s="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0"/>
      <c r="Y44" s="10"/>
      <c r="Z44" s="10"/>
      <c r="AA44" s="10"/>
      <c r="AB44" s="10"/>
      <c r="AC44" s="10"/>
    </row>
    <row r="45" spans="1:29" s="26" customFormat="1" ht="15.75" customHeight="1">
      <c r="A45" s="3"/>
      <c r="B45" s="9"/>
      <c r="C45" s="9"/>
      <c r="D45" s="3"/>
      <c r="E45" s="9"/>
      <c r="F45" s="9"/>
      <c r="G45" s="9"/>
      <c r="H45" s="9"/>
      <c r="I45" s="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0"/>
      <c r="Y45" s="10"/>
      <c r="Z45" s="10"/>
      <c r="AA45" s="10"/>
      <c r="AB45" s="10"/>
      <c r="AC45" s="10"/>
    </row>
    <row r="46" spans="1:23" s="10" customFormat="1" ht="12.75">
      <c r="A46" s="3"/>
      <c r="B46" s="9"/>
      <c r="C46" s="9"/>
      <c r="D46" s="2"/>
      <c r="E46" s="13"/>
      <c r="F46" s="13"/>
      <c r="G46" s="13"/>
      <c r="H46" s="13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s="10" customFormat="1" ht="12.75">
      <c r="A47" s="2"/>
      <c r="B47" s="13"/>
      <c r="C47" s="13"/>
      <c r="D47" s="2"/>
      <c r="E47" s="13"/>
      <c r="F47" s="13"/>
      <c r="G47" s="13"/>
      <c r="H47" s="13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9" s="10" customFormat="1" ht="12.75">
      <c r="A48" s="2"/>
      <c r="B48" s="13"/>
      <c r="C48" s="13"/>
      <c r="D48" s="2"/>
      <c r="E48" s="13"/>
      <c r="F48" s="13"/>
      <c r="G48" s="13"/>
      <c r="H48" s="13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  <c r="AA48" s="1"/>
      <c r="AB48" s="1"/>
      <c r="AC48" s="1"/>
    </row>
    <row r="49" spans="1:29" s="10" customFormat="1" ht="12.75">
      <c r="A49" s="2"/>
      <c r="B49" s="13"/>
      <c r="C49" s="13"/>
      <c r="D49" s="2"/>
      <c r="E49" s="13"/>
      <c r="F49" s="13"/>
      <c r="G49" s="13"/>
      <c r="H49" s="13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  <c r="AA49" s="1"/>
      <c r="AB49" s="1"/>
      <c r="AC49" s="1"/>
    </row>
    <row r="50" spans="1:29" s="10" customFormat="1" ht="12.75">
      <c r="A50" s="2"/>
      <c r="B50" s="13"/>
      <c r="C50" s="13"/>
      <c r="D50" s="2"/>
      <c r="E50" s="13"/>
      <c r="F50" s="13"/>
      <c r="G50" s="13"/>
      <c r="H50" s="13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  <c r="AA50" s="1"/>
      <c r="AB50" s="1"/>
      <c r="AC50" s="1"/>
    </row>
    <row r="51" spans="1:29" s="10" customFormat="1" ht="12.75">
      <c r="A51" s="2"/>
      <c r="B51" s="13"/>
      <c r="C51" s="13"/>
      <c r="D51" s="2"/>
      <c r="E51" s="13"/>
      <c r="F51" s="13"/>
      <c r="G51" s="13"/>
      <c r="H51" s="13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  <c r="AA51" s="1"/>
      <c r="AB51" s="1"/>
      <c r="AC51" s="1"/>
    </row>
    <row r="52" spans="1:29" s="10" customFormat="1" ht="12.75">
      <c r="A52" s="2"/>
      <c r="B52" s="13"/>
      <c r="C52" s="13"/>
      <c r="D52" s="2"/>
      <c r="E52" s="13"/>
      <c r="F52" s="13"/>
      <c r="G52" s="13"/>
      <c r="H52" s="13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  <c r="AA52" s="1"/>
      <c r="AB52" s="1"/>
      <c r="AC52" s="1"/>
    </row>
    <row r="53" spans="1:29" s="10" customFormat="1" ht="12.75">
      <c r="A53" s="2"/>
      <c r="B53" s="13"/>
      <c r="C53" s="13"/>
      <c r="D53" s="2"/>
      <c r="E53" s="13"/>
      <c r="F53" s="13"/>
      <c r="G53" s="13"/>
      <c r="H53" s="13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  <c r="AA53" s="1"/>
      <c r="AB53" s="1"/>
      <c r="AC53" s="1"/>
    </row>
    <row r="54" spans="1:29" s="10" customFormat="1" ht="12.75">
      <c r="A54" s="2"/>
      <c r="B54" s="13"/>
      <c r="C54" s="13"/>
      <c r="D54" s="2"/>
      <c r="E54" s="13"/>
      <c r="F54" s="13"/>
      <c r="G54" s="13"/>
      <c r="H54" s="13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  <c r="AA54" s="1"/>
      <c r="AB54" s="1"/>
      <c r="AC54" s="1"/>
    </row>
    <row r="55" spans="1:23" ht="12.75">
      <c r="A55" s="2"/>
      <c r="B55" s="13"/>
      <c r="C55" s="13"/>
      <c r="D55" s="2"/>
      <c r="E55" s="13"/>
      <c r="F55" s="13"/>
      <c r="G55" s="13"/>
      <c r="H55" s="13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"/>
      <c r="C56" s="13"/>
      <c r="D56" s="2"/>
      <c r="E56" s="13"/>
      <c r="F56" s="13"/>
      <c r="G56" s="13"/>
      <c r="H56" s="13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"/>
      <c r="C57" s="13"/>
      <c r="D57" s="2"/>
      <c r="E57" s="13"/>
      <c r="F57" s="13"/>
      <c r="G57" s="13"/>
      <c r="H57" s="13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13"/>
      <c r="C58" s="13"/>
      <c r="D58" s="2"/>
      <c r="E58" s="13"/>
      <c r="F58" s="13"/>
      <c r="G58" s="13"/>
      <c r="H58" s="13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13"/>
      <c r="C59" s="13"/>
      <c r="D59" s="2"/>
      <c r="E59" s="13"/>
      <c r="F59" s="13"/>
      <c r="G59" s="13"/>
      <c r="H59" s="13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13"/>
      <c r="C60" s="13"/>
      <c r="D60" s="2"/>
      <c r="E60" s="13"/>
      <c r="F60" s="13"/>
      <c r="G60" s="13"/>
      <c r="H60" s="13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13"/>
      <c r="C61" s="13"/>
      <c r="D61" s="2"/>
      <c r="E61" s="13"/>
      <c r="F61" s="13"/>
      <c r="G61" s="13"/>
      <c r="H61" s="13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13"/>
      <c r="C62" s="13"/>
      <c r="D62" s="2"/>
      <c r="E62" s="13"/>
      <c r="F62" s="13"/>
      <c r="G62" s="13"/>
      <c r="H62" s="13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13"/>
      <c r="C63" s="13"/>
      <c r="D63" s="2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13"/>
      <c r="C64" s="13"/>
      <c r="D64" s="2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13"/>
      <c r="C65" s="13"/>
      <c r="D65" s="2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13"/>
      <c r="C66" s="13"/>
      <c r="D66" s="2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13"/>
      <c r="C67" s="13"/>
      <c r="D67" s="2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13"/>
      <c r="C68" s="13"/>
      <c r="D68" s="2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13"/>
      <c r="C69" s="13"/>
      <c r="D69" s="2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13"/>
      <c r="C70" s="13"/>
      <c r="D70" s="2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13"/>
      <c r="C71" s="13"/>
      <c r="D71" s="2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13"/>
      <c r="C72" s="13"/>
      <c r="D72" s="2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13"/>
      <c r="C73" s="13"/>
      <c r="D73" s="2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13"/>
      <c r="C74" s="13"/>
      <c r="D74" s="2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13"/>
      <c r="C75" s="13"/>
      <c r="D75" s="2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13"/>
      <c r="C76" s="13"/>
      <c r="D76" s="2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13"/>
      <c r="C77" s="13"/>
      <c r="D77" s="2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13"/>
      <c r="C78" s="13"/>
      <c r="D78" s="2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13"/>
      <c r="C79" s="13"/>
      <c r="D79" s="2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13"/>
      <c r="C80" s="13"/>
      <c r="D80" s="2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13"/>
      <c r="C81" s="13"/>
      <c r="D81" s="2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13"/>
      <c r="C82" s="13"/>
      <c r="D82" s="2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13"/>
      <c r="C83" s="13"/>
      <c r="D83" s="2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13"/>
      <c r="C84" s="13"/>
      <c r="D84" s="2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13"/>
      <c r="C85" s="13"/>
      <c r="D85" s="2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13"/>
      <c r="C86" s="13"/>
      <c r="D86" s="2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13"/>
      <c r="C87" s="13"/>
      <c r="D87" s="2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13"/>
      <c r="C88" s="13"/>
      <c r="D88" s="2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13"/>
      <c r="C89" s="13"/>
      <c r="D89" s="2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13"/>
      <c r="C90" s="13"/>
      <c r="D90" s="2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13"/>
      <c r="C91" s="13"/>
      <c r="D91" s="2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13"/>
      <c r="C92" s="13"/>
      <c r="D92" s="2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13"/>
      <c r="C93" s="13"/>
      <c r="D93" s="2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13"/>
      <c r="C94" s="13"/>
      <c r="D94" s="2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13"/>
      <c r="C95" s="13"/>
      <c r="D95" s="2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13"/>
      <c r="C96" s="13"/>
      <c r="D96" s="2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13"/>
      <c r="C97" s="13"/>
      <c r="D97" s="2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13"/>
      <c r="C98" s="13"/>
      <c r="D98" s="2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13"/>
      <c r="C99" s="13"/>
      <c r="D99" s="2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13"/>
      <c r="C100" s="13"/>
      <c r="D100" s="2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13"/>
      <c r="C101" s="13"/>
      <c r="D101" s="2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13"/>
      <c r="C102" s="13"/>
      <c r="D102" s="2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13"/>
      <c r="C103" s="13"/>
      <c r="D103" s="2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13"/>
      <c r="C104" s="13"/>
      <c r="D104" s="2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13"/>
      <c r="C105" s="13"/>
      <c r="D105" s="2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13"/>
      <c r="C106" s="13"/>
      <c r="D106" s="2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13"/>
      <c r="C107" s="13"/>
      <c r="D107" s="2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13"/>
      <c r="C108" s="13"/>
      <c r="D108" s="2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13"/>
      <c r="C109" s="13"/>
      <c r="D109" s="2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13"/>
      <c r="C110" s="13"/>
      <c r="D110" s="2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13"/>
      <c r="C111" s="13"/>
      <c r="D111" s="2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13"/>
      <c r="C112" s="13"/>
      <c r="D112" s="2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13"/>
      <c r="C113" s="13"/>
      <c r="D113" s="2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13"/>
      <c r="C114" s="13"/>
      <c r="D114" s="2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13"/>
      <c r="C115" s="13"/>
      <c r="D115" s="2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2"/>
      <c r="B116" s="13"/>
      <c r="C116" s="13"/>
      <c r="D116" s="2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2"/>
      <c r="B117" s="13"/>
      <c r="C117" s="13"/>
      <c r="D117" s="2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2"/>
      <c r="B118" s="13"/>
      <c r="C118" s="13"/>
      <c r="D118" s="2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2"/>
      <c r="B119" s="13"/>
      <c r="C119" s="13"/>
      <c r="D119" s="2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2"/>
      <c r="B120" s="13"/>
      <c r="C120" s="13"/>
      <c r="D120" s="2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2"/>
      <c r="B121" s="13"/>
      <c r="C121" s="13"/>
      <c r="D121" s="2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2"/>
      <c r="B122" s="13"/>
      <c r="C122" s="13"/>
      <c r="D122" s="2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2"/>
      <c r="B123" s="13"/>
      <c r="C123" s="13"/>
      <c r="D123" s="2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2"/>
      <c r="B124" s="13"/>
      <c r="C124" s="13"/>
      <c r="D124" s="2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3" ht="12.75">
      <c r="A125" s="2"/>
      <c r="B125" s="13"/>
      <c r="C125" s="13"/>
    </row>
  </sheetData>
  <sheetProtection/>
  <mergeCells count="34">
    <mergeCell ref="Q12:V12"/>
    <mergeCell ref="K13:L13"/>
    <mergeCell ref="C11:C15"/>
    <mergeCell ref="I11:I15"/>
    <mergeCell ref="A16:AC16"/>
    <mergeCell ref="A34:AC34"/>
    <mergeCell ref="K11:AC11"/>
    <mergeCell ref="K12:P12"/>
    <mergeCell ref="AC13:AC14"/>
    <mergeCell ref="U13:V14"/>
    <mergeCell ref="Q13:R13"/>
    <mergeCell ref="M13:N13"/>
    <mergeCell ref="F11:F15"/>
    <mergeCell ref="H11:H15"/>
    <mergeCell ref="A10:S10"/>
    <mergeCell ref="Y13:Z13"/>
    <mergeCell ref="A5:AB5"/>
    <mergeCell ref="A7:M7"/>
    <mergeCell ref="AA13:AB14"/>
    <mergeCell ref="W12:AB12"/>
    <mergeCell ref="E11:E15"/>
    <mergeCell ref="O13:P14"/>
    <mergeCell ref="A11:A15"/>
    <mergeCell ref="B11:B15"/>
    <mergeCell ref="U1:AC2"/>
    <mergeCell ref="A8:F8"/>
    <mergeCell ref="S13:T13"/>
    <mergeCell ref="G11:G15"/>
    <mergeCell ref="A4:AB4"/>
    <mergeCell ref="W13:X13"/>
    <mergeCell ref="J11:J15"/>
    <mergeCell ref="A9:S9"/>
    <mergeCell ref="D11:D15"/>
    <mergeCell ref="A3:AC3"/>
  </mergeCells>
  <printOptions/>
  <pageMargins left="0.2362204724409449" right="0.2362204724409449" top="0.7480314960629921" bottom="0.15748031496062992" header="0.31496062992125984" footer="0.31496062992125984"/>
  <pageSetup fitToHeight="0" fitToWidth="1"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121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60.421875" style="1" customWidth="1"/>
    <col min="2" max="3" width="7.421875" style="12" customWidth="1"/>
    <col min="4" max="4" width="7.00390625" style="1" customWidth="1"/>
    <col min="5" max="5" width="5.7109375" style="12" customWidth="1"/>
    <col min="6" max="6" width="6.28125" style="12" customWidth="1"/>
    <col min="7" max="9" width="5.7109375" style="12" customWidth="1"/>
    <col min="10" max="12" width="5.7109375" style="1" customWidth="1"/>
    <col min="13" max="13" width="4.7109375" style="1" customWidth="1"/>
    <col min="14" max="17" width="5.7109375" style="1" customWidth="1"/>
    <col min="18" max="18" width="4.7109375" style="1" customWidth="1"/>
    <col min="19" max="19" width="4.8515625" style="1" customWidth="1"/>
    <col min="20" max="24" width="5.7109375" style="1" customWidth="1"/>
    <col min="25" max="25" width="4.8515625" style="1" customWidth="1"/>
    <col min="26" max="28" width="5.7109375" style="1" customWidth="1"/>
    <col min="29" max="29" width="6.7109375" style="1" customWidth="1"/>
    <col min="30" max="16384" width="9.140625" style="1" customWidth="1"/>
  </cols>
  <sheetData>
    <row r="1" spans="1:29" ht="12.75" customHeight="1">
      <c r="A1" s="6"/>
      <c r="B1" s="4"/>
      <c r="C1" s="4"/>
      <c r="D1" s="6"/>
      <c r="E1" s="4"/>
      <c r="F1" s="4"/>
      <c r="G1" s="4"/>
      <c r="H1" s="4"/>
      <c r="I1" s="4"/>
      <c r="J1" s="1177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6"/>
      <c r="W1" s="1536"/>
      <c r="X1" s="1536"/>
      <c r="Y1" s="1536"/>
      <c r="Z1" s="1536"/>
      <c r="AA1" s="1536"/>
      <c r="AB1" s="1536"/>
      <c r="AC1" s="6"/>
    </row>
    <row r="2" spans="1:29" ht="12.75" customHeight="1">
      <c r="A2" s="1512" t="s">
        <v>282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  <c r="Q2" s="1512"/>
      <c r="R2" s="1512"/>
      <c r="S2" s="1512"/>
      <c r="T2" s="1088"/>
      <c r="U2" s="1088"/>
      <c r="V2" s="1088"/>
      <c r="W2" s="1088"/>
      <c r="X2" s="6"/>
      <c r="Y2" s="6"/>
      <c r="Z2" s="6"/>
      <c r="AA2" s="6"/>
      <c r="AB2" s="6"/>
      <c r="AC2" s="6"/>
    </row>
    <row r="3" spans="1:29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88"/>
      <c r="U3" s="1088"/>
      <c r="V3" s="1088"/>
      <c r="W3" s="1088"/>
      <c r="X3" s="6"/>
      <c r="Y3" s="6"/>
      <c r="Z3" s="6"/>
      <c r="AA3" s="6"/>
      <c r="AB3" s="6"/>
      <c r="AC3" s="6"/>
    </row>
    <row r="4" spans="1:29" ht="12.75" customHeight="1">
      <c r="A4" s="1291" t="s">
        <v>283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  <c r="N4" s="8"/>
      <c r="O4" s="8"/>
      <c r="P4" s="8"/>
      <c r="Q4" s="8"/>
      <c r="R4" s="8"/>
      <c r="S4" s="1089"/>
      <c r="T4" s="1088"/>
      <c r="U4" s="1088"/>
      <c r="V4" s="1088"/>
      <c r="W4" s="1088"/>
      <c r="X4" s="6"/>
      <c r="Y4" s="6"/>
      <c r="Z4" s="6"/>
      <c r="AA4" s="6"/>
      <c r="AB4" s="6"/>
      <c r="AC4" s="6"/>
    </row>
    <row r="5" spans="1:29" ht="12.75" customHeight="1">
      <c r="A5" s="6" t="s">
        <v>20</v>
      </c>
      <c r="B5" s="4"/>
      <c r="C5" s="4"/>
      <c r="D5" s="6"/>
      <c r="E5" s="4"/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1089"/>
      <c r="T5" s="1088"/>
      <c r="U5" s="1088"/>
      <c r="V5" s="1088"/>
      <c r="W5" s="1088"/>
      <c r="X5" s="6"/>
      <c r="Y5" s="6"/>
      <c r="Z5" s="6"/>
      <c r="AA5" s="6"/>
      <c r="AB5" s="6"/>
      <c r="AC5" s="6"/>
    </row>
    <row r="6" spans="1:29" ht="12.75" customHeight="1">
      <c r="A6" s="1293" t="s">
        <v>284</v>
      </c>
      <c r="B6" s="1293"/>
      <c r="C6" s="1293"/>
      <c r="D6" s="1293"/>
      <c r="E6" s="1293"/>
      <c r="F6" s="1293"/>
      <c r="G6" s="1293"/>
      <c r="H6" s="1293"/>
      <c r="I6" s="1293"/>
      <c r="J6" s="1293"/>
      <c r="K6" s="1293"/>
      <c r="L6" s="1293"/>
      <c r="M6" s="1293"/>
      <c r="N6" s="1293"/>
      <c r="O6" s="1293"/>
      <c r="P6" s="1293"/>
      <c r="Q6" s="1293"/>
      <c r="R6" s="1293"/>
      <c r="S6" s="1293"/>
      <c r="T6" s="1088"/>
      <c r="U6" s="1088"/>
      <c r="V6" s="1088"/>
      <c r="W6" s="1088"/>
      <c r="X6" s="6"/>
      <c r="Y6" s="6"/>
      <c r="Z6" s="6"/>
      <c r="AA6" s="6"/>
      <c r="AB6" s="6"/>
      <c r="AC6" s="6"/>
    </row>
    <row r="7" spans="1:29" ht="12.75" customHeight="1">
      <c r="A7" s="6" t="s">
        <v>285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088"/>
      <c r="U7" s="1088"/>
      <c r="V7" s="1088"/>
      <c r="W7" s="1088"/>
      <c r="X7" s="6"/>
      <c r="Y7" s="6"/>
      <c r="Z7" s="6"/>
      <c r="AA7" s="6"/>
      <c r="AB7" s="6"/>
      <c r="AC7" s="6"/>
    </row>
    <row r="8" spans="1:29" ht="12.75" customHeight="1" thickBot="1">
      <c r="A8" s="1293" t="s">
        <v>286</v>
      </c>
      <c r="B8" s="1293"/>
      <c r="C8" s="1293"/>
      <c r="D8" s="1293"/>
      <c r="E8" s="1293"/>
      <c r="F8" s="1293"/>
      <c r="G8" s="1293"/>
      <c r="H8" s="1293"/>
      <c r="I8" s="1293"/>
      <c r="J8" s="1293"/>
      <c r="K8" s="1293"/>
      <c r="L8" s="1293"/>
      <c r="M8" s="1293"/>
      <c r="N8" s="1293"/>
      <c r="O8" s="1293"/>
      <c r="P8" s="1293"/>
      <c r="Q8" s="1293"/>
      <c r="R8" s="1293"/>
      <c r="S8" s="1293"/>
      <c r="T8" s="1088"/>
      <c r="U8" s="1088"/>
      <c r="V8" s="1088"/>
      <c r="W8" s="1088"/>
      <c r="X8" s="6"/>
      <c r="Y8" s="6"/>
      <c r="Z8" s="6"/>
      <c r="AA8" s="6"/>
      <c r="AB8" s="6"/>
      <c r="AC8" s="6"/>
    </row>
    <row r="9" spans="1:29" ht="15" customHeight="1" thickBot="1">
      <c r="A9" s="1513" t="s">
        <v>0</v>
      </c>
      <c r="B9" s="1516" t="s">
        <v>17</v>
      </c>
      <c r="C9" s="1516" t="s">
        <v>10</v>
      </c>
      <c r="D9" s="1519" t="s">
        <v>7</v>
      </c>
      <c r="E9" s="1520"/>
      <c r="F9" s="1520"/>
      <c r="G9" s="1520"/>
      <c r="H9" s="1520"/>
      <c r="I9" s="1520"/>
      <c r="J9" s="1520"/>
      <c r="K9" s="1520"/>
      <c r="L9" s="1520"/>
      <c r="M9" s="1520"/>
      <c r="N9" s="1520"/>
      <c r="O9" s="1520"/>
      <c r="P9" s="1520"/>
      <c r="Q9" s="1520"/>
      <c r="R9" s="1520"/>
      <c r="S9" s="1520"/>
      <c r="T9" s="1520"/>
      <c r="U9" s="1520"/>
      <c r="V9" s="1520"/>
      <c r="W9" s="1520"/>
      <c r="X9" s="1520"/>
      <c r="Y9" s="1520"/>
      <c r="Z9" s="1520"/>
      <c r="AA9" s="1520"/>
      <c r="AB9" s="1520"/>
      <c r="AC9" s="1521"/>
    </row>
    <row r="10" spans="1:29" ht="11.25" customHeight="1" thickBot="1">
      <c r="A10" s="1514"/>
      <c r="B10" s="1517"/>
      <c r="C10" s="1517"/>
      <c r="D10" s="1522" t="s">
        <v>126</v>
      </c>
      <c r="E10" s="1500" t="s">
        <v>1</v>
      </c>
      <c r="F10" s="1503" t="s">
        <v>123</v>
      </c>
      <c r="G10" s="1503" t="s">
        <v>124</v>
      </c>
      <c r="H10" s="1506" t="s">
        <v>125</v>
      </c>
      <c r="I10" s="1503" t="s">
        <v>18</v>
      </c>
      <c r="J10" s="1509" t="s">
        <v>19</v>
      </c>
      <c r="K10" s="1495" t="s">
        <v>15</v>
      </c>
      <c r="L10" s="1495"/>
      <c r="M10" s="1496"/>
      <c r="N10" s="1497"/>
      <c r="O10" s="1497"/>
      <c r="P10" s="1498"/>
      <c r="Q10" s="1495" t="s">
        <v>16</v>
      </c>
      <c r="R10" s="1495"/>
      <c r="S10" s="1496"/>
      <c r="T10" s="1497"/>
      <c r="U10" s="1497"/>
      <c r="V10" s="1498"/>
      <c r="W10" s="1495" t="s">
        <v>24</v>
      </c>
      <c r="X10" s="1495"/>
      <c r="Y10" s="1496"/>
      <c r="Z10" s="1497"/>
      <c r="AA10" s="1497"/>
      <c r="AB10" s="1498"/>
      <c r="AC10" s="986"/>
    </row>
    <row r="11" spans="1:29" ht="12.75" customHeight="1">
      <c r="A11" s="1514"/>
      <c r="B11" s="1517"/>
      <c r="C11" s="1517"/>
      <c r="D11" s="1523"/>
      <c r="E11" s="1501"/>
      <c r="F11" s="1504"/>
      <c r="G11" s="1504"/>
      <c r="H11" s="1507"/>
      <c r="I11" s="1504"/>
      <c r="J11" s="1510"/>
      <c r="K11" s="1486"/>
      <c r="L11" s="1499"/>
      <c r="M11" s="1485" t="s">
        <v>2</v>
      </c>
      <c r="N11" s="1486"/>
      <c r="O11" s="1487" t="s">
        <v>3</v>
      </c>
      <c r="P11" s="1488"/>
      <c r="Q11" s="1486" t="s">
        <v>2</v>
      </c>
      <c r="R11" s="1499"/>
      <c r="S11" s="1485" t="s">
        <v>11</v>
      </c>
      <c r="T11" s="1486"/>
      <c r="U11" s="1487" t="s">
        <v>3</v>
      </c>
      <c r="V11" s="1488"/>
      <c r="W11" s="1486" t="s">
        <v>2</v>
      </c>
      <c r="X11" s="1499"/>
      <c r="Y11" s="1485"/>
      <c r="Z11" s="1486"/>
      <c r="AA11" s="1487" t="s">
        <v>3</v>
      </c>
      <c r="AB11" s="1488"/>
      <c r="AC11" s="1262" t="s">
        <v>3</v>
      </c>
    </row>
    <row r="12" spans="1:29" ht="12.75" customHeight="1" thickBot="1">
      <c r="A12" s="1514"/>
      <c r="B12" s="1517"/>
      <c r="C12" s="1517"/>
      <c r="D12" s="1524"/>
      <c r="E12" s="1501"/>
      <c r="F12" s="1504"/>
      <c r="G12" s="1504"/>
      <c r="H12" s="1507"/>
      <c r="I12" s="1504"/>
      <c r="J12" s="1510"/>
      <c r="K12" s="1491"/>
      <c r="L12" s="1492"/>
      <c r="M12" s="1493" t="s">
        <v>127</v>
      </c>
      <c r="N12" s="1494"/>
      <c r="O12" s="1489"/>
      <c r="P12" s="1490"/>
      <c r="Q12" s="1491" t="s">
        <v>4</v>
      </c>
      <c r="R12" s="1492"/>
      <c r="S12" s="1493" t="s">
        <v>4</v>
      </c>
      <c r="T12" s="1494"/>
      <c r="U12" s="1489"/>
      <c r="V12" s="1490"/>
      <c r="W12" s="1491" t="s">
        <v>170</v>
      </c>
      <c r="X12" s="1492"/>
      <c r="Y12" s="1493"/>
      <c r="Z12" s="1494"/>
      <c r="AA12" s="1489"/>
      <c r="AB12" s="1490"/>
      <c r="AC12" s="1263"/>
    </row>
    <row r="13" spans="1:29" ht="27" customHeight="1" thickBot="1">
      <c r="A13" s="1515"/>
      <c r="B13" s="1518"/>
      <c r="C13" s="1518"/>
      <c r="D13" s="1525"/>
      <c r="E13" s="1502"/>
      <c r="F13" s="1505"/>
      <c r="G13" s="1505"/>
      <c r="H13" s="1508"/>
      <c r="I13" s="1505"/>
      <c r="J13" s="1511"/>
      <c r="K13" s="1092" t="s">
        <v>12</v>
      </c>
      <c r="L13" s="1090" t="s">
        <v>13</v>
      </c>
      <c r="M13" s="1093" t="s">
        <v>12</v>
      </c>
      <c r="N13" s="1091" t="s">
        <v>13</v>
      </c>
      <c r="O13" s="1094" t="s">
        <v>12</v>
      </c>
      <c r="P13" s="1095" t="s">
        <v>13</v>
      </c>
      <c r="Q13" s="1092" t="s">
        <v>12</v>
      </c>
      <c r="R13" s="1090" t="s">
        <v>13</v>
      </c>
      <c r="S13" s="1093" t="s">
        <v>12</v>
      </c>
      <c r="T13" s="1091" t="s">
        <v>13</v>
      </c>
      <c r="U13" s="1094" t="s">
        <v>12</v>
      </c>
      <c r="V13" s="1095" t="s">
        <v>13</v>
      </c>
      <c r="W13" s="1092" t="s">
        <v>12</v>
      </c>
      <c r="X13" s="1090" t="s">
        <v>13</v>
      </c>
      <c r="Y13" s="1093" t="s">
        <v>12</v>
      </c>
      <c r="Z13" s="1091" t="s">
        <v>13</v>
      </c>
      <c r="AA13" s="1094" t="s">
        <v>12</v>
      </c>
      <c r="AB13" s="1094" t="s">
        <v>13</v>
      </c>
      <c r="AC13" s="64" t="s">
        <v>8</v>
      </c>
    </row>
    <row r="14" spans="1:29" ht="15.75" customHeight="1">
      <c r="A14" s="1096" t="s">
        <v>129</v>
      </c>
      <c r="B14" s="1097"/>
      <c r="C14" s="1097"/>
      <c r="D14" s="1098"/>
      <c r="E14" s="1099"/>
      <c r="F14" s="1100"/>
      <c r="G14" s="1100"/>
      <c r="H14" s="1100"/>
      <c r="I14" s="1100"/>
      <c r="J14" s="1101"/>
      <c r="K14" s="1102"/>
      <c r="L14" s="1102"/>
      <c r="M14" s="1103"/>
      <c r="N14" s="1104"/>
      <c r="O14" s="1178"/>
      <c r="P14" s="1105"/>
      <c r="Q14" s="1102"/>
      <c r="R14" s="1102"/>
      <c r="S14" s="1103"/>
      <c r="T14" s="1104"/>
      <c r="U14" s="1106"/>
      <c r="V14" s="1105"/>
      <c r="W14" s="1102"/>
      <c r="X14" s="1102"/>
      <c r="Y14" s="1103"/>
      <c r="Z14" s="1104"/>
      <c r="AA14" s="1105"/>
      <c r="AB14" s="1105"/>
      <c r="AC14" s="1107"/>
    </row>
    <row r="15" spans="1:30" s="21" customFormat="1" ht="13.5" customHeight="1">
      <c r="A15" s="1483" t="s">
        <v>233</v>
      </c>
      <c r="B15" s="1109"/>
      <c r="C15" s="1109"/>
      <c r="D15" s="1110"/>
      <c r="E15" s="1111"/>
      <c r="F15" s="906"/>
      <c r="G15" s="906"/>
      <c r="H15" s="906"/>
      <c r="I15" s="906"/>
      <c r="J15" s="908"/>
      <c r="K15" s="1112"/>
      <c r="L15" s="1112"/>
      <c r="M15" s="1125"/>
      <c r="N15" s="1126"/>
      <c r="O15" s="1114"/>
      <c r="P15" s="1114"/>
      <c r="Q15" s="1112"/>
      <c r="R15" s="1115"/>
      <c r="S15" s="1116"/>
      <c r="T15" s="1117"/>
      <c r="U15" s="1118"/>
      <c r="V15" s="1114"/>
      <c r="W15" s="1112"/>
      <c r="X15" s="1112"/>
      <c r="Y15" s="1116"/>
      <c r="Z15" s="1117"/>
      <c r="AA15" s="1114"/>
      <c r="AB15" s="1114"/>
      <c r="AC15" s="1119"/>
      <c r="AD15" s="1"/>
    </row>
    <row r="16" spans="1:30" s="21" customFormat="1" ht="13.5" customHeight="1">
      <c r="A16" s="1484"/>
      <c r="B16" s="1109"/>
      <c r="C16" s="1109"/>
      <c r="D16" s="1110"/>
      <c r="E16" s="1111"/>
      <c r="F16" s="906"/>
      <c r="G16" s="906"/>
      <c r="H16" s="906"/>
      <c r="I16" s="906"/>
      <c r="J16" s="908"/>
      <c r="K16" s="1112"/>
      <c r="L16" s="1112"/>
      <c r="M16" s="1125"/>
      <c r="N16" s="1126"/>
      <c r="O16" s="1114"/>
      <c r="P16" s="1114"/>
      <c r="Q16" s="1112"/>
      <c r="R16" s="1115"/>
      <c r="S16" s="1116"/>
      <c r="T16" s="1117"/>
      <c r="U16" s="1118"/>
      <c r="V16" s="1114"/>
      <c r="W16" s="1112"/>
      <c r="X16" s="1112"/>
      <c r="Y16" s="1116"/>
      <c r="Z16" s="1117"/>
      <c r="AA16" s="1114"/>
      <c r="AB16" s="1114"/>
      <c r="AC16" s="1119"/>
      <c r="AD16" s="1"/>
    </row>
    <row r="17" spans="1:31" s="21" customFormat="1" ht="17.25" customHeight="1">
      <c r="A17" s="1108" t="s">
        <v>287</v>
      </c>
      <c r="B17" s="1109">
        <v>5</v>
      </c>
      <c r="C17" s="1109">
        <v>135</v>
      </c>
      <c r="D17" s="1110">
        <v>90</v>
      </c>
      <c r="E17" s="1111">
        <v>26</v>
      </c>
      <c r="F17" s="906">
        <v>64</v>
      </c>
      <c r="G17" s="906"/>
      <c r="H17" s="906">
        <v>5</v>
      </c>
      <c r="I17" s="906">
        <v>45</v>
      </c>
      <c r="J17" s="908">
        <v>2</v>
      </c>
      <c r="K17" s="1112"/>
      <c r="L17" s="1112"/>
      <c r="M17" s="1125">
        <v>26</v>
      </c>
      <c r="N17" s="1126">
        <v>64</v>
      </c>
      <c r="O17" s="1114">
        <f>SUM(K17,M17)</f>
        <v>26</v>
      </c>
      <c r="P17" s="1114">
        <f>SUM(L17,N17)</f>
        <v>64</v>
      </c>
      <c r="Q17" s="1112"/>
      <c r="R17" s="1115"/>
      <c r="S17" s="1116"/>
      <c r="T17" s="1117"/>
      <c r="U17" s="1118"/>
      <c r="V17" s="1114"/>
      <c r="W17" s="1112"/>
      <c r="X17" s="1115"/>
      <c r="Y17" s="1116"/>
      <c r="Z17" s="1117"/>
      <c r="AA17" s="1114"/>
      <c r="AB17" s="1114"/>
      <c r="AC17" s="1119">
        <f aca="true" t="shared" si="0" ref="AC17:AC23">SUM(O17,P17,U17,V17,AA17,AB17)</f>
        <v>90</v>
      </c>
      <c r="AD17" s="1"/>
      <c r="AE17" s="88"/>
    </row>
    <row r="18" spans="1:31" s="21" customFormat="1" ht="18.75" customHeight="1">
      <c r="A18" s="1120" t="s">
        <v>288</v>
      </c>
      <c r="B18" s="904">
        <v>5</v>
      </c>
      <c r="C18" s="904">
        <v>135</v>
      </c>
      <c r="D18" s="1121">
        <v>90</v>
      </c>
      <c r="E18" s="1111">
        <v>26</v>
      </c>
      <c r="F18" s="906">
        <v>64</v>
      </c>
      <c r="G18" s="906"/>
      <c r="H18" s="906">
        <v>5</v>
      </c>
      <c r="I18" s="906">
        <v>45</v>
      </c>
      <c r="J18" s="908">
        <v>2</v>
      </c>
      <c r="K18" s="1112"/>
      <c r="L18" s="1112"/>
      <c r="M18" s="1125">
        <v>26</v>
      </c>
      <c r="N18" s="1126">
        <v>64</v>
      </c>
      <c r="O18" s="1114">
        <f>SUM(K18,M18)</f>
        <v>26</v>
      </c>
      <c r="P18" s="1114">
        <f>SUM(L18,N18)</f>
        <v>64</v>
      </c>
      <c r="Q18" s="1112"/>
      <c r="R18" s="1115"/>
      <c r="S18" s="1116"/>
      <c r="T18" s="1117"/>
      <c r="U18" s="1118"/>
      <c r="V18" s="1114"/>
      <c r="W18" s="1112"/>
      <c r="X18" s="1115"/>
      <c r="Y18" s="1116"/>
      <c r="Z18" s="1117"/>
      <c r="AA18" s="1114"/>
      <c r="AB18" s="1114"/>
      <c r="AC18" s="1119">
        <f t="shared" si="0"/>
        <v>90</v>
      </c>
      <c r="AD18" s="1"/>
      <c r="AE18" s="88"/>
    </row>
    <row r="19" spans="1:31" s="21" customFormat="1" ht="18.75" customHeight="1">
      <c r="A19" s="1122" t="s">
        <v>289</v>
      </c>
      <c r="B19" s="904">
        <v>5</v>
      </c>
      <c r="C19" s="904">
        <v>135</v>
      </c>
      <c r="D19" s="1121">
        <v>90</v>
      </c>
      <c r="E19" s="1111">
        <v>26</v>
      </c>
      <c r="F19" s="906">
        <v>64</v>
      </c>
      <c r="G19" s="906"/>
      <c r="H19" s="906">
        <v>5</v>
      </c>
      <c r="I19" s="906">
        <v>45</v>
      </c>
      <c r="J19" s="908">
        <v>2</v>
      </c>
      <c r="K19" s="1112"/>
      <c r="L19" s="1112"/>
      <c r="M19" s="1125">
        <v>26</v>
      </c>
      <c r="N19" s="1126">
        <v>64</v>
      </c>
      <c r="O19" s="1114">
        <v>26</v>
      </c>
      <c r="P19" s="1114">
        <v>64</v>
      </c>
      <c r="Q19" s="1112"/>
      <c r="R19" s="1115"/>
      <c r="S19" s="1116"/>
      <c r="T19" s="1117"/>
      <c r="U19" s="1118"/>
      <c r="V19" s="1114"/>
      <c r="W19" s="1112"/>
      <c r="X19" s="1115"/>
      <c r="Y19" s="1116"/>
      <c r="Z19" s="1117"/>
      <c r="AA19" s="1114"/>
      <c r="AB19" s="1114"/>
      <c r="AC19" s="1119">
        <v>90</v>
      </c>
      <c r="AD19" s="1"/>
      <c r="AE19" s="88"/>
    </row>
    <row r="20" spans="1:31" s="21" customFormat="1" ht="28.5" customHeight="1">
      <c r="A20" s="1123" t="s">
        <v>290</v>
      </c>
      <c r="B20" s="1124">
        <v>20</v>
      </c>
      <c r="C20" s="1124">
        <v>540</v>
      </c>
      <c r="D20" s="1121">
        <v>360</v>
      </c>
      <c r="E20" s="1111">
        <v>104</v>
      </c>
      <c r="F20" s="906">
        <v>256</v>
      </c>
      <c r="G20" s="906"/>
      <c r="H20" s="906">
        <v>20</v>
      </c>
      <c r="I20" s="906">
        <v>180</v>
      </c>
      <c r="J20" s="908">
        <v>10</v>
      </c>
      <c r="K20" s="1112"/>
      <c r="L20" s="1112"/>
      <c r="M20" s="1125">
        <v>40</v>
      </c>
      <c r="N20" s="1126">
        <v>100</v>
      </c>
      <c r="O20" s="1114">
        <v>40</v>
      </c>
      <c r="P20" s="1114">
        <v>100</v>
      </c>
      <c r="Q20" s="1112">
        <v>64</v>
      </c>
      <c r="R20" s="180">
        <v>156</v>
      </c>
      <c r="S20" s="1125"/>
      <c r="T20" s="1126"/>
      <c r="U20" s="1118">
        <f>SUM(Q20,S20)</f>
        <v>64</v>
      </c>
      <c r="V20" s="1114">
        <f>SUM(R20,T20)</f>
        <v>156</v>
      </c>
      <c r="W20" s="1115"/>
      <c r="X20" s="1115"/>
      <c r="Y20" s="1116"/>
      <c r="Z20" s="1117"/>
      <c r="AA20" s="1114"/>
      <c r="AB20" s="1114"/>
      <c r="AC20" s="1119">
        <v>360</v>
      </c>
      <c r="AD20" s="1"/>
      <c r="AE20" s="88"/>
    </row>
    <row r="21" spans="1:31" s="21" customFormat="1" ht="33" customHeight="1">
      <c r="A21" s="1120" t="s">
        <v>291</v>
      </c>
      <c r="B21" s="904">
        <v>10</v>
      </c>
      <c r="C21" s="904">
        <v>270</v>
      </c>
      <c r="D21" s="1121">
        <v>180</v>
      </c>
      <c r="E21" s="1111">
        <v>52</v>
      </c>
      <c r="F21" s="906">
        <v>128</v>
      </c>
      <c r="G21" s="906"/>
      <c r="H21" s="906">
        <v>10</v>
      </c>
      <c r="I21" s="906">
        <v>90</v>
      </c>
      <c r="J21" s="908">
        <v>5</v>
      </c>
      <c r="K21" s="1112"/>
      <c r="L21" s="1115"/>
      <c r="M21" s="1116"/>
      <c r="N21" s="1117"/>
      <c r="O21" s="1114"/>
      <c r="P21" s="1114"/>
      <c r="Q21" s="1112">
        <v>52</v>
      </c>
      <c r="R21" s="1112">
        <v>128</v>
      </c>
      <c r="S21" s="1125"/>
      <c r="T21" s="1126"/>
      <c r="U21" s="1118">
        <v>52</v>
      </c>
      <c r="V21" s="1114">
        <v>128</v>
      </c>
      <c r="W21" s="1112"/>
      <c r="X21" s="1112"/>
      <c r="Y21" s="1125"/>
      <c r="Z21" s="1126"/>
      <c r="AA21" s="1114"/>
      <c r="AB21" s="1114"/>
      <c r="AC21" s="1119">
        <v>180</v>
      </c>
      <c r="AD21" s="1"/>
      <c r="AE21" s="88"/>
    </row>
    <row r="22" spans="1:31" s="21" customFormat="1" ht="31.5" customHeight="1">
      <c r="A22" s="1120" t="s">
        <v>292</v>
      </c>
      <c r="B22" s="904">
        <v>15</v>
      </c>
      <c r="C22" s="904">
        <v>405</v>
      </c>
      <c r="D22" s="1121">
        <v>270</v>
      </c>
      <c r="E22" s="1111">
        <v>80</v>
      </c>
      <c r="F22" s="906">
        <v>190</v>
      </c>
      <c r="G22" s="906"/>
      <c r="H22" s="906">
        <v>10</v>
      </c>
      <c r="I22" s="906">
        <v>135</v>
      </c>
      <c r="J22" s="908">
        <v>5</v>
      </c>
      <c r="K22" s="1112"/>
      <c r="L22" s="1115"/>
      <c r="M22" s="1116"/>
      <c r="N22" s="1117"/>
      <c r="O22" s="1114"/>
      <c r="P22" s="1114"/>
      <c r="Q22" s="1112">
        <v>20</v>
      </c>
      <c r="R22" s="1112">
        <v>15</v>
      </c>
      <c r="S22" s="1125">
        <v>60</v>
      </c>
      <c r="T22" s="1126">
        <v>175</v>
      </c>
      <c r="U22" s="1118">
        <v>80</v>
      </c>
      <c r="V22" s="1114">
        <v>190</v>
      </c>
      <c r="W22" s="1112"/>
      <c r="X22" s="1112"/>
      <c r="Y22" s="1125"/>
      <c r="Z22" s="1126"/>
      <c r="AA22" s="1114">
        <f>SUM(W22,Y22)</f>
        <v>0</v>
      </c>
      <c r="AB22" s="1114">
        <f>SUM(X22,Z22)</f>
        <v>0</v>
      </c>
      <c r="AC22" s="1119">
        <f t="shared" si="0"/>
        <v>270</v>
      </c>
      <c r="AD22" s="1"/>
      <c r="AE22" s="88"/>
    </row>
    <row r="23" spans="1:31" s="21" customFormat="1" ht="13.5" customHeight="1">
      <c r="A23" s="1120" t="s">
        <v>293</v>
      </c>
      <c r="B23" s="904">
        <v>20</v>
      </c>
      <c r="C23" s="904">
        <v>540</v>
      </c>
      <c r="D23" s="1121">
        <v>360</v>
      </c>
      <c r="E23" s="1111">
        <v>104</v>
      </c>
      <c r="F23" s="906">
        <v>256</v>
      </c>
      <c r="G23" s="906"/>
      <c r="H23" s="906">
        <v>20</v>
      </c>
      <c r="I23" s="906">
        <v>180</v>
      </c>
      <c r="J23" s="908">
        <v>10</v>
      </c>
      <c r="K23" s="1112"/>
      <c r="L23" s="1115"/>
      <c r="M23" s="1116"/>
      <c r="N23" s="1117"/>
      <c r="O23" s="1114"/>
      <c r="P23" s="1114"/>
      <c r="Q23" s="1112"/>
      <c r="R23" s="1115"/>
      <c r="S23" s="1125">
        <v>68</v>
      </c>
      <c r="T23" s="1126">
        <v>156</v>
      </c>
      <c r="U23" s="1118">
        <v>68</v>
      </c>
      <c r="V23" s="1114">
        <v>156</v>
      </c>
      <c r="W23" s="1112">
        <v>36</v>
      </c>
      <c r="X23" s="1112">
        <v>100</v>
      </c>
      <c r="Y23" s="1125"/>
      <c r="Z23" s="1126"/>
      <c r="AA23" s="1114">
        <f>SUM(W23,Y23)</f>
        <v>36</v>
      </c>
      <c r="AB23" s="1114">
        <f>SUM(X23,Z23)</f>
        <v>100</v>
      </c>
      <c r="AC23" s="1119">
        <f t="shared" si="0"/>
        <v>360</v>
      </c>
      <c r="AD23" s="1"/>
      <c r="AE23" s="88"/>
    </row>
    <row r="24" spans="1:31" s="21" customFormat="1" ht="13.5" customHeight="1" thickBot="1">
      <c r="A24" s="1181" t="s">
        <v>294</v>
      </c>
      <c r="B24" s="1109">
        <v>10</v>
      </c>
      <c r="C24" s="1109">
        <v>270</v>
      </c>
      <c r="D24" s="1110">
        <v>180</v>
      </c>
      <c r="E24" s="1111" t="s">
        <v>247</v>
      </c>
      <c r="F24" s="906"/>
      <c r="G24" s="906">
        <v>180</v>
      </c>
      <c r="H24" s="906">
        <v>10</v>
      </c>
      <c r="I24" s="906">
        <v>90</v>
      </c>
      <c r="J24" s="908"/>
      <c r="K24" s="1115"/>
      <c r="L24" s="1115"/>
      <c r="M24" s="1116"/>
      <c r="N24" s="1117"/>
      <c r="O24" s="1114"/>
      <c r="P24" s="1114"/>
      <c r="Q24" s="1115"/>
      <c r="R24" s="1115"/>
      <c r="S24" s="1116"/>
      <c r="T24" s="1117"/>
      <c r="U24" s="1118"/>
      <c r="V24" s="1114"/>
      <c r="W24" s="1112"/>
      <c r="X24" s="1112">
        <v>180</v>
      </c>
      <c r="Y24" s="1125"/>
      <c r="Z24" s="1126"/>
      <c r="AA24" s="1114">
        <v>0</v>
      </c>
      <c r="AB24" s="1114">
        <f>SUM(X24,Z24)</f>
        <v>180</v>
      </c>
      <c r="AC24" s="1128">
        <f>SUM(O24,P24,U24,V24,AA24,AB24)</f>
        <v>180</v>
      </c>
      <c r="AD24" s="1"/>
      <c r="AE24" s="88"/>
    </row>
    <row r="25" spans="1:38" s="24" customFormat="1" ht="16.5" customHeight="1" thickBot="1">
      <c r="A25" s="1129" t="s">
        <v>260</v>
      </c>
      <c r="B25" s="1043">
        <f>SUM(B15:B24)</f>
        <v>90</v>
      </c>
      <c r="C25" s="1130">
        <v>2430</v>
      </c>
      <c r="D25" s="1131">
        <f>SUM(D15:D24)</f>
        <v>1620</v>
      </c>
      <c r="E25" s="1132">
        <f>SUM(E14:E24)</f>
        <v>418</v>
      </c>
      <c r="F25" s="1046">
        <f>SUM(F14:F24)</f>
        <v>1022</v>
      </c>
      <c r="G25" s="1046">
        <f>SUM(G14:G24)</f>
        <v>180</v>
      </c>
      <c r="H25" s="1046">
        <f>SUM(H14:H24)</f>
        <v>85</v>
      </c>
      <c r="I25" s="1046">
        <f>SUM(I14:I24)</f>
        <v>810</v>
      </c>
      <c r="J25" s="1046">
        <f>SUM(J15:J24)</f>
        <v>36</v>
      </c>
      <c r="K25" s="1133">
        <f aca="true" t="shared" si="1" ref="K25:R25">SUM(K14:K24)</f>
        <v>0</v>
      </c>
      <c r="L25" s="1133">
        <f t="shared" si="1"/>
        <v>0</v>
      </c>
      <c r="M25" s="1133">
        <f t="shared" si="1"/>
        <v>118</v>
      </c>
      <c r="N25" s="1133">
        <f t="shared" si="1"/>
        <v>292</v>
      </c>
      <c r="O25" s="1133">
        <f t="shared" si="1"/>
        <v>118</v>
      </c>
      <c r="P25" s="1133">
        <f t="shared" si="1"/>
        <v>292</v>
      </c>
      <c r="Q25" s="1133">
        <f t="shared" si="1"/>
        <v>136</v>
      </c>
      <c r="R25" s="1133">
        <f t="shared" si="1"/>
        <v>299</v>
      </c>
      <c r="S25" s="1133">
        <v>128</v>
      </c>
      <c r="T25" s="1133">
        <f aca="true" t="shared" si="2" ref="T25:AC25">SUM(T14:T24)</f>
        <v>331</v>
      </c>
      <c r="U25" s="1133">
        <f t="shared" si="2"/>
        <v>264</v>
      </c>
      <c r="V25" s="1133">
        <f t="shared" si="2"/>
        <v>630</v>
      </c>
      <c r="W25" s="1133">
        <f t="shared" si="2"/>
        <v>36</v>
      </c>
      <c r="X25" s="1133">
        <f t="shared" si="2"/>
        <v>280</v>
      </c>
      <c r="Y25" s="1133">
        <f t="shared" si="2"/>
        <v>0</v>
      </c>
      <c r="Z25" s="1133">
        <f t="shared" si="2"/>
        <v>0</v>
      </c>
      <c r="AA25" s="1133">
        <f t="shared" si="2"/>
        <v>36</v>
      </c>
      <c r="AB25" s="1133">
        <f t="shared" si="2"/>
        <v>280</v>
      </c>
      <c r="AC25" s="1179">
        <f t="shared" si="2"/>
        <v>1620</v>
      </c>
      <c r="AD25" s="1"/>
      <c r="AE25" s="1134"/>
      <c r="AF25" s="23"/>
      <c r="AG25" s="23"/>
      <c r="AH25" s="23"/>
      <c r="AI25" s="23"/>
      <c r="AJ25" s="23"/>
      <c r="AK25" s="23"/>
      <c r="AL25" s="23"/>
    </row>
    <row r="26" spans="1:254" s="25" customFormat="1" ht="13.5" customHeight="1" thickBot="1">
      <c r="A26" s="1135" t="s">
        <v>248</v>
      </c>
      <c r="B26" s="1136"/>
      <c r="C26" s="1137"/>
      <c r="D26" s="974"/>
      <c r="E26" s="1138"/>
      <c r="F26" s="1139"/>
      <c r="G26" s="1139"/>
      <c r="H26" s="1139"/>
      <c r="I26" s="1139"/>
      <c r="J26" s="1140"/>
      <c r="K26" s="1141"/>
      <c r="L26" s="1115"/>
      <c r="M26" s="1116"/>
      <c r="N26" s="1117"/>
      <c r="O26" s="1114"/>
      <c r="P26" s="1114"/>
      <c r="Q26" s="1141"/>
      <c r="R26" s="1115"/>
      <c r="S26" s="1116"/>
      <c r="T26" s="1117"/>
      <c r="U26" s="1114"/>
      <c r="V26" s="1114"/>
      <c r="W26" s="1141"/>
      <c r="X26" s="1115"/>
      <c r="Y26" s="1116"/>
      <c r="Z26" s="1117"/>
      <c r="AA26" s="1114"/>
      <c r="AB26" s="1114"/>
      <c r="AC26" s="1142"/>
      <c r="AD26" s="1"/>
      <c r="AE26" s="1143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30" s="26" customFormat="1" ht="16.5" customHeight="1" thickBot="1">
      <c r="A27" s="1167" t="s">
        <v>14</v>
      </c>
      <c r="B27" s="1165">
        <v>90</v>
      </c>
      <c r="C27" s="1133">
        <v>2430</v>
      </c>
      <c r="D27" s="1130">
        <v>1620</v>
      </c>
      <c r="E27" s="1166">
        <v>418</v>
      </c>
      <c r="F27" s="1166">
        <v>1022</v>
      </c>
      <c r="G27" s="1166">
        <v>180</v>
      </c>
      <c r="H27" s="1166">
        <v>85</v>
      </c>
      <c r="I27" s="1166">
        <v>810</v>
      </c>
      <c r="J27" s="1166">
        <v>36</v>
      </c>
      <c r="K27" s="1043">
        <f>SUM(K26:K26)</f>
        <v>0</v>
      </c>
      <c r="L27" s="1043">
        <v>0</v>
      </c>
      <c r="M27" s="1043">
        <v>118</v>
      </c>
      <c r="N27" s="1043">
        <v>292</v>
      </c>
      <c r="O27" s="1043">
        <v>118</v>
      </c>
      <c r="P27" s="1043">
        <v>292</v>
      </c>
      <c r="Q27" s="1043">
        <v>136</v>
      </c>
      <c r="R27" s="1043">
        <v>299</v>
      </c>
      <c r="S27" s="1043">
        <v>128</v>
      </c>
      <c r="T27" s="1043">
        <v>331</v>
      </c>
      <c r="U27" s="1043">
        <v>264</v>
      </c>
      <c r="V27" s="1043">
        <v>630</v>
      </c>
      <c r="W27" s="1043">
        <v>36</v>
      </c>
      <c r="X27" s="1043">
        <v>280</v>
      </c>
      <c r="Y27" s="1043">
        <f>SUM(Y26:Y26)</f>
        <v>0</v>
      </c>
      <c r="Z27" s="1043">
        <f>SUM(Z26:Z26)</f>
        <v>0</v>
      </c>
      <c r="AA27" s="1043">
        <v>36</v>
      </c>
      <c r="AB27" s="1043">
        <v>280</v>
      </c>
      <c r="AC27" s="1043">
        <v>1620</v>
      </c>
      <c r="AD27" s="1"/>
    </row>
    <row r="28" spans="1:30" s="26" customFormat="1" ht="16.5" customHeight="1" thickBot="1">
      <c r="A28" s="1170" t="s">
        <v>264</v>
      </c>
      <c r="B28" s="1171"/>
      <c r="C28" s="1172"/>
      <c r="D28" s="1173"/>
      <c r="E28" s="1174"/>
      <c r="F28" s="1174"/>
      <c r="G28" s="1174"/>
      <c r="H28" s="1174"/>
      <c r="I28" s="1174"/>
      <c r="J28" s="1174"/>
      <c r="K28" s="627"/>
      <c r="L28" s="627"/>
      <c r="M28" s="627"/>
      <c r="N28" s="627"/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627"/>
      <c r="AB28" s="627"/>
      <c r="AC28" s="627"/>
      <c r="AD28" s="1"/>
    </row>
    <row r="29" spans="1:29" s="694" customFormat="1" ht="12.7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</row>
    <row r="30" spans="1:23" s="10" customFormat="1" ht="12.75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3"/>
      <c r="U30" s="3"/>
      <c r="V30" s="3"/>
      <c r="W30" s="3"/>
    </row>
    <row r="31" spans="1:23" s="10" customFormat="1" ht="12.7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3"/>
      <c r="U31" s="3"/>
      <c r="V31" s="3"/>
      <c r="W31" s="3"/>
    </row>
    <row r="32" spans="1:23" s="10" customFormat="1" ht="12.75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3"/>
      <c r="U32" s="3"/>
      <c r="V32" s="3"/>
      <c r="W32" s="3"/>
    </row>
    <row r="33" spans="1:23" s="10" customFormat="1" ht="12.75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3"/>
      <c r="U33" s="3"/>
      <c r="V33" s="3"/>
      <c r="W33" s="3"/>
    </row>
    <row r="34" spans="1:23" s="10" customFormat="1" ht="12.75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3"/>
      <c r="U34" s="3"/>
      <c r="V34" s="3"/>
      <c r="W34" s="3"/>
    </row>
    <row r="35" spans="1:23" s="10" customFormat="1" ht="12.75">
      <c r="A35" s="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3"/>
      <c r="U35" s="3"/>
      <c r="V35" s="3"/>
      <c r="W35" s="3"/>
    </row>
    <row r="36" spans="1:23" s="10" customFormat="1" ht="12.75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3"/>
      <c r="U36" s="3"/>
      <c r="V36" s="3"/>
      <c r="W36" s="3"/>
    </row>
    <row r="37" spans="1:23" s="10" customFormat="1" ht="12.75">
      <c r="A37" s="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"/>
      <c r="U37" s="3"/>
      <c r="V37" s="3"/>
      <c r="W37" s="3"/>
    </row>
    <row r="38" spans="1:23" s="10" customFormat="1" ht="12.75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3"/>
      <c r="U38" s="3"/>
      <c r="V38" s="3"/>
      <c r="W38" s="3"/>
    </row>
    <row r="39" spans="1:23" s="10" customFormat="1" ht="12.75">
      <c r="A39" s="3"/>
      <c r="B39" s="9"/>
      <c r="C39" s="9"/>
      <c r="D39" s="3"/>
      <c r="E39" s="9"/>
      <c r="F39" s="9"/>
      <c r="G39" s="9"/>
      <c r="H39" s="9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s="10" customFormat="1" ht="12.75">
      <c r="A40" s="11"/>
      <c r="B40" s="9"/>
      <c r="C40" s="9"/>
      <c r="D40" s="3"/>
      <c r="E40" s="9"/>
      <c r="F40" s="9"/>
      <c r="G40" s="9"/>
      <c r="H40" s="9"/>
      <c r="I40" s="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10" customFormat="1" ht="12.75">
      <c r="A41" s="3"/>
      <c r="B41" s="9"/>
      <c r="C41" s="9"/>
      <c r="D41" s="3"/>
      <c r="E41" s="9"/>
      <c r="F41" s="9"/>
      <c r="G41" s="9"/>
      <c r="H41" s="9"/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10" customFormat="1" ht="12.75">
      <c r="A42" s="3"/>
      <c r="B42" s="9"/>
      <c r="C42" s="9"/>
      <c r="D42" s="2"/>
      <c r="E42" s="13"/>
      <c r="F42" s="13"/>
      <c r="G42" s="13"/>
      <c r="H42" s="13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s="10" customFormat="1" ht="12.75">
      <c r="A43" s="2"/>
      <c r="B43" s="13"/>
      <c r="C43" s="13"/>
      <c r="D43" s="2"/>
      <c r="E43" s="13"/>
      <c r="F43" s="13"/>
      <c r="G43" s="13"/>
      <c r="H43" s="13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13"/>
      <c r="C44" s="13"/>
      <c r="D44" s="2"/>
      <c r="E44" s="13"/>
      <c r="F44" s="13"/>
      <c r="G44" s="13"/>
      <c r="H44" s="13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13"/>
      <c r="C45" s="13"/>
      <c r="D45" s="2"/>
      <c r="E45" s="13"/>
      <c r="F45" s="13"/>
      <c r="G45" s="13"/>
      <c r="H45" s="13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13"/>
      <c r="C46" s="13"/>
      <c r="D46" s="2"/>
      <c r="E46" s="13"/>
      <c r="F46" s="13"/>
      <c r="G46" s="13"/>
      <c r="H46" s="13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13"/>
      <c r="C47" s="13"/>
      <c r="D47" s="2"/>
      <c r="E47" s="13"/>
      <c r="F47" s="13"/>
      <c r="G47" s="13"/>
      <c r="H47" s="13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13"/>
      <c r="C48" s="13"/>
      <c r="D48" s="2"/>
      <c r="E48" s="13"/>
      <c r="F48" s="13"/>
      <c r="G48" s="13"/>
      <c r="H48" s="13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13"/>
      <c r="C49" s="13"/>
      <c r="D49" s="2"/>
      <c r="E49" s="13"/>
      <c r="F49" s="13"/>
      <c r="G49" s="13"/>
      <c r="H49" s="13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13"/>
      <c r="C50" s="13"/>
      <c r="D50" s="2"/>
      <c r="E50" s="13"/>
      <c r="F50" s="13"/>
      <c r="G50" s="13"/>
      <c r="H50" s="13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13"/>
      <c r="C51" s="13"/>
      <c r="D51" s="2"/>
      <c r="E51" s="13"/>
      <c r="F51" s="13"/>
      <c r="G51" s="13"/>
      <c r="H51" s="13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13"/>
      <c r="C52" s="13"/>
      <c r="D52" s="2"/>
      <c r="E52" s="13"/>
      <c r="F52" s="13"/>
      <c r="G52" s="13"/>
      <c r="H52" s="13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13"/>
      <c r="C53" s="13"/>
      <c r="D53" s="2"/>
      <c r="E53" s="13"/>
      <c r="F53" s="13"/>
      <c r="G53" s="13"/>
      <c r="H53" s="13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13"/>
      <c r="C54" s="13"/>
      <c r="D54" s="2"/>
      <c r="E54" s="13"/>
      <c r="F54" s="13"/>
      <c r="G54" s="13"/>
      <c r="H54" s="13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13"/>
      <c r="C55" s="13"/>
      <c r="D55" s="2"/>
      <c r="E55" s="13"/>
      <c r="F55" s="13"/>
      <c r="G55" s="13"/>
      <c r="H55" s="13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"/>
      <c r="C56" s="13"/>
      <c r="D56" s="2"/>
      <c r="E56" s="13"/>
      <c r="F56" s="13"/>
      <c r="G56" s="13"/>
      <c r="H56" s="13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"/>
      <c r="C57" s="13"/>
      <c r="D57" s="2"/>
      <c r="E57" s="13"/>
      <c r="F57" s="13"/>
      <c r="G57" s="13"/>
      <c r="H57" s="13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13"/>
      <c r="C58" s="13"/>
      <c r="D58" s="2"/>
      <c r="E58" s="13"/>
      <c r="F58" s="13"/>
      <c r="G58" s="13"/>
      <c r="H58" s="13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13"/>
      <c r="C59" s="13"/>
      <c r="D59" s="2"/>
      <c r="E59" s="13"/>
      <c r="F59" s="13"/>
      <c r="G59" s="13"/>
      <c r="H59" s="13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13"/>
      <c r="C60" s="13"/>
      <c r="D60" s="2"/>
      <c r="E60" s="13"/>
      <c r="F60" s="13"/>
      <c r="G60" s="13"/>
      <c r="H60" s="13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13"/>
      <c r="C61" s="13"/>
      <c r="D61" s="2"/>
      <c r="E61" s="13"/>
      <c r="F61" s="13"/>
      <c r="G61" s="13"/>
      <c r="H61" s="13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13"/>
      <c r="C62" s="13"/>
      <c r="D62" s="2"/>
      <c r="E62" s="13"/>
      <c r="F62" s="13"/>
      <c r="G62" s="13"/>
      <c r="H62" s="13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13"/>
      <c r="C63" s="13"/>
      <c r="D63" s="2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13"/>
      <c r="C64" s="13"/>
      <c r="D64" s="2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13"/>
      <c r="C65" s="13"/>
      <c r="D65" s="2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13"/>
      <c r="C66" s="13"/>
      <c r="D66" s="2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13"/>
      <c r="C67" s="13"/>
      <c r="D67" s="2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13"/>
      <c r="C68" s="13"/>
      <c r="D68" s="2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13"/>
      <c r="C69" s="13"/>
      <c r="D69" s="2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13"/>
      <c r="C70" s="13"/>
      <c r="D70" s="2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13"/>
      <c r="C71" s="13"/>
      <c r="D71" s="2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13"/>
      <c r="C72" s="13"/>
      <c r="D72" s="2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13"/>
      <c r="C73" s="13"/>
      <c r="D73" s="2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13"/>
      <c r="C74" s="13"/>
      <c r="D74" s="2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13"/>
      <c r="C75" s="13"/>
      <c r="D75" s="2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13"/>
      <c r="C76" s="13"/>
      <c r="D76" s="2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13"/>
      <c r="C77" s="13"/>
      <c r="D77" s="2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13"/>
      <c r="C78" s="13"/>
      <c r="D78" s="2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13"/>
      <c r="C79" s="13"/>
      <c r="D79" s="2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13"/>
      <c r="C80" s="13"/>
      <c r="D80" s="2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13"/>
      <c r="C81" s="13"/>
      <c r="D81" s="2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13"/>
      <c r="C82" s="13"/>
      <c r="D82" s="2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13"/>
      <c r="C83" s="13"/>
      <c r="D83" s="2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13"/>
      <c r="C84" s="13"/>
      <c r="D84" s="2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13"/>
      <c r="C85" s="13"/>
      <c r="D85" s="2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13"/>
      <c r="C86" s="13"/>
      <c r="D86" s="2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13"/>
      <c r="C87" s="13"/>
      <c r="D87" s="2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13"/>
      <c r="C88" s="13"/>
      <c r="D88" s="2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13"/>
      <c r="C89" s="13"/>
      <c r="D89" s="2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13"/>
      <c r="C90" s="13"/>
      <c r="D90" s="2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13"/>
      <c r="C91" s="13"/>
      <c r="D91" s="2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13"/>
      <c r="C92" s="13"/>
      <c r="D92" s="2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13"/>
      <c r="C93" s="13"/>
      <c r="D93" s="2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13"/>
      <c r="C94" s="13"/>
      <c r="D94" s="2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13"/>
      <c r="C95" s="13"/>
      <c r="D95" s="2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13"/>
      <c r="C96" s="13"/>
      <c r="D96" s="2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13"/>
      <c r="C97" s="13"/>
      <c r="D97" s="2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13"/>
      <c r="C98" s="13"/>
      <c r="D98" s="2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13"/>
      <c r="C99" s="13"/>
      <c r="D99" s="2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13"/>
      <c r="C100" s="13"/>
      <c r="D100" s="2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13"/>
      <c r="C101" s="13"/>
      <c r="D101" s="2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13"/>
      <c r="C102" s="13"/>
      <c r="D102" s="2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13"/>
      <c r="C103" s="13"/>
      <c r="D103" s="2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13"/>
      <c r="C104" s="13"/>
      <c r="D104" s="2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13"/>
      <c r="C105" s="13"/>
      <c r="D105" s="2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13"/>
      <c r="C106" s="13"/>
      <c r="D106" s="2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13"/>
      <c r="C107" s="13"/>
      <c r="D107" s="2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13"/>
      <c r="C108" s="13"/>
      <c r="D108" s="2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13"/>
      <c r="C109" s="13"/>
      <c r="D109" s="2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13"/>
      <c r="C110" s="13"/>
      <c r="D110" s="2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13"/>
      <c r="C111" s="13"/>
      <c r="D111" s="2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13"/>
      <c r="C112" s="13"/>
      <c r="D112" s="2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13"/>
      <c r="C113" s="13"/>
      <c r="D113" s="2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13"/>
      <c r="C114" s="13"/>
      <c r="D114" s="2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13"/>
      <c r="C115" s="13"/>
      <c r="D115" s="2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2"/>
      <c r="B116" s="13"/>
      <c r="C116" s="13"/>
      <c r="D116" s="2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2"/>
      <c r="B117" s="13"/>
      <c r="C117" s="13"/>
      <c r="D117" s="2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2"/>
      <c r="B118" s="13"/>
      <c r="C118" s="13"/>
      <c r="D118" s="2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2"/>
      <c r="B119" s="13"/>
      <c r="C119" s="13"/>
      <c r="D119" s="2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2"/>
      <c r="B120" s="13"/>
      <c r="C120" s="13"/>
      <c r="D120" s="2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3" ht="12.75">
      <c r="A121" s="2"/>
      <c r="B121" s="13"/>
      <c r="C121" s="13"/>
    </row>
  </sheetData>
  <sheetProtection/>
  <mergeCells count="37">
    <mergeCell ref="K1:AB1"/>
    <mergeCell ref="A2:S2"/>
    <mergeCell ref="A4:D4"/>
    <mergeCell ref="E4:M4"/>
    <mergeCell ref="A6:S6"/>
    <mergeCell ref="A8:S8"/>
    <mergeCell ref="A9:A13"/>
    <mergeCell ref="B9:B13"/>
    <mergeCell ref="C9:C13"/>
    <mergeCell ref="D9:AC9"/>
    <mergeCell ref="D10:D13"/>
    <mergeCell ref="E10:E13"/>
    <mergeCell ref="F10:F13"/>
    <mergeCell ref="G10:G13"/>
    <mergeCell ref="H10:H13"/>
    <mergeCell ref="I10:I13"/>
    <mergeCell ref="J10:J13"/>
    <mergeCell ref="K10:P10"/>
    <mergeCell ref="Q10:V10"/>
    <mergeCell ref="W10:AB10"/>
    <mergeCell ref="K11:L11"/>
    <mergeCell ref="M11:N11"/>
    <mergeCell ref="O11:P12"/>
    <mergeCell ref="Q11:R11"/>
    <mergeCell ref="S11:T11"/>
    <mergeCell ref="U11:V12"/>
    <mergeCell ref="W11:X11"/>
    <mergeCell ref="A15:A16"/>
    <mergeCell ref="Y11:Z11"/>
    <mergeCell ref="AA11:AB12"/>
    <mergeCell ref="AC11:AC12"/>
    <mergeCell ref="K12:L12"/>
    <mergeCell ref="M12:N12"/>
    <mergeCell ref="Q12:R12"/>
    <mergeCell ref="S12:T12"/>
    <mergeCell ref="W12:X12"/>
    <mergeCell ref="Y12:Z12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6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66.00390625" style="251" customWidth="1"/>
    <col min="2" max="2" width="7.28125" style="253" customWidth="1"/>
    <col min="3" max="3" width="7.7109375" style="253" customWidth="1"/>
    <col min="4" max="4" width="6.140625" style="251" customWidth="1"/>
    <col min="5" max="5" width="6.421875" style="253" customWidth="1"/>
    <col min="6" max="6" width="7.140625" style="253" customWidth="1"/>
    <col min="7" max="8" width="6.421875" style="253" customWidth="1"/>
    <col min="9" max="9" width="5.7109375" style="253" customWidth="1"/>
    <col min="10" max="28" width="5.7109375" style="251" customWidth="1"/>
    <col min="29" max="16384" width="9.140625" style="251" customWidth="1"/>
  </cols>
  <sheetData>
    <row r="1" spans="1:29" ht="1.5" customHeight="1">
      <c r="A1" s="255"/>
      <c r="B1" s="252"/>
      <c r="C1" s="252"/>
      <c r="D1" s="255"/>
      <c r="J1" s="256"/>
      <c r="R1" s="257"/>
      <c r="S1" s="257"/>
      <c r="T1" s="258"/>
      <c r="U1" s="1301"/>
      <c r="V1" s="1301"/>
      <c r="W1" s="1301"/>
      <c r="X1" s="1301"/>
      <c r="Y1" s="1301"/>
      <c r="Z1" s="1301"/>
      <c r="AA1" s="1301"/>
      <c r="AB1" s="1301"/>
      <c r="AC1" s="1301"/>
    </row>
    <row r="2" spans="1:29" ht="12.75" customHeight="1" hidden="1">
      <c r="A2" s="255"/>
      <c r="B2" s="252"/>
      <c r="C2" s="252"/>
      <c r="D2" s="255"/>
      <c r="J2" s="256"/>
      <c r="R2" s="257"/>
      <c r="S2" s="257"/>
      <c r="T2" s="258"/>
      <c r="U2" s="1301"/>
      <c r="V2" s="1301"/>
      <c r="W2" s="1301"/>
      <c r="X2" s="1301"/>
      <c r="Y2" s="1301"/>
      <c r="Z2" s="1301"/>
      <c r="AA2" s="1301"/>
      <c r="AB2" s="1301"/>
      <c r="AC2" s="1301"/>
    </row>
    <row r="3" spans="1:29" ht="15.75" customHeight="1">
      <c r="A3" s="1302" t="s">
        <v>60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1302"/>
      <c r="R3" s="1302"/>
      <c r="S3" s="1302"/>
      <c r="T3" s="1302"/>
      <c r="U3" s="1302"/>
      <c r="V3" s="1302"/>
      <c r="W3" s="1302"/>
      <c r="X3" s="1302"/>
      <c r="Y3" s="1302"/>
      <c r="Z3" s="1302"/>
      <c r="AA3" s="1302"/>
      <c r="AB3" s="1302"/>
      <c r="AC3" s="1302"/>
    </row>
    <row r="4" spans="1:29" ht="15.75" customHeight="1">
      <c r="A4" s="1302" t="s">
        <v>6</v>
      </c>
      <c r="B4" s="1302"/>
      <c r="C4" s="1302"/>
      <c r="D4" s="1302"/>
      <c r="E4" s="1302"/>
      <c r="F4" s="1302"/>
      <c r="G4" s="1302"/>
      <c r="H4" s="1302"/>
      <c r="I4" s="1302"/>
      <c r="J4" s="1302"/>
      <c r="K4" s="1302"/>
      <c r="L4" s="1302"/>
      <c r="M4" s="1302"/>
      <c r="N4" s="1302"/>
      <c r="O4" s="1302"/>
      <c r="P4" s="1302"/>
      <c r="Q4" s="1302"/>
      <c r="R4" s="1302"/>
      <c r="S4" s="1302"/>
      <c r="T4" s="1302"/>
      <c r="U4" s="1302"/>
      <c r="V4" s="1302"/>
      <c r="W4" s="1302"/>
      <c r="X4" s="1302"/>
      <c r="Y4" s="1302"/>
      <c r="Z4" s="1302"/>
      <c r="AA4" s="1302"/>
      <c r="AB4" s="1302"/>
      <c r="AC4" s="260"/>
    </row>
    <row r="5" spans="1:29" ht="12.75" customHeight="1">
      <c r="A5" s="1302" t="s">
        <v>61</v>
      </c>
      <c r="B5" s="1302"/>
      <c r="C5" s="1302"/>
      <c r="D5" s="1302"/>
      <c r="E5" s="1302"/>
      <c r="F5" s="1302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259"/>
    </row>
    <row r="6" spans="1:28" ht="12.75" customHeigh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</row>
    <row r="7" spans="1:23" ht="17.25" customHeight="1">
      <c r="A7" s="1305" t="s">
        <v>43</v>
      </c>
      <c r="B7" s="1305"/>
      <c r="C7" s="1305"/>
      <c r="D7" s="1305"/>
      <c r="E7" s="1305"/>
      <c r="F7" s="1305"/>
      <c r="G7" s="1305"/>
      <c r="H7" s="1305"/>
      <c r="I7" s="1305"/>
      <c r="J7" s="1305"/>
      <c r="K7" s="1305"/>
      <c r="L7" s="1305"/>
      <c r="M7" s="1305"/>
      <c r="N7" s="262"/>
      <c r="O7" s="262"/>
      <c r="P7" s="262"/>
      <c r="Q7" s="262"/>
      <c r="R7" s="262"/>
      <c r="S7" s="263"/>
      <c r="T7" s="258"/>
      <c r="U7" s="258"/>
      <c r="V7" s="258"/>
      <c r="W7" s="258"/>
    </row>
    <row r="8" spans="1:23" ht="15.75" customHeight="1">
      <c r="A8" s="1305" t="s">
        <v>20</v>
      </c>
      <c r="B8" s="1305"/>
      <c r="C8" s="1305"/>
      <c r="D8" s="1305"/>
      <c r="E8" s="1305"/>
      <c r="F8" s="1305"/>
      <c r="G8" s="252"/>
      <c r="H8" s="252"/>
      <c r="I8" s="252"/>
      <c r="J8" s="255"/>
      <c r="K8" s="255"/>
      <c r="L8" s="255"/>
      <c r="M8" s="255"/>
      <c r="N8" s="255"/>
      <c r="O8" s="255"/>
      <c r="P8" s="255"/>
      <c r="Q8" s="255"/>
      <c r="R8" s="255"/>
      <c r="S8" s="263"/>
      <c r="T8" s="258"/>
      <c r="U8" s="258"/>
      <c r="V8" s="258"/>
      <c r="W8" s="258"/>
    </row>
    <row r="9" spans="1:23" ht="14.25" customHeight="1">
      <c r="A9" s="1306" t="s">
        <v>21</v>
      </c>
      <c r="B9" s="1306"/>
      <c r="C9" s="1306"/>
      <c r="D9" s="1306"/>
      <c r="E9" s="1306"/>
      <c r="F9" s="1306"/>
      <c r="G9" s="1306"/>
      <c r="H9" s="1306"/>
      <c r="I9" s="1306"/>
      <c r="J9" s="1306"/>
      <c r="K9" s="1306"/>
      <c r="L9" s="1306"/>
      <c r="M9" s="1306"/>
      <c r="N9" s="1306"/>
      <c r="O9" s="1306"/>
      <c r="P9" s="1306"/>
      <c r="Q9" s="1306"/>
      <c r="R9" s="1306"/>
      <c r="S9" s="1306"/>
      <c r="T9" s="258"/>
      <c r="U9" s="258"/>
      <c r="V9" s="258"/>
      <c r="W9" s="258"/>
    </row>
    <row r="10" spans="1:23" ht="16.5" customHeight="1" thickBot="1">
      <c r="A10" s="1307" t="s">
        <v>41</v>
      </c>
      <c r="B10" s="1307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258"/>
      <c r="U10" s="258"/>
      <c r="V10" s="258"/>
      <c r="W10" s="258"/>
    </row>
    <row r="11" spans="1:29" ht="15" customHeight="1" thickBot="1">
      <c r="A11" s="1308" t="s">
        <v>25</v>
      </c>
      <c r="B11" s="1298" t="s">
        <v>17</v>
      </c>
      <c r="C11" s="1311" t="s">
        <v>28</v>
      </c>
      <c r="D11" s="1314" t="s">
        <v>29</v>
      </c>
      <c r="E11" s="1298" t="s">
        <v>1</v>
      </c>
      <c r="F11" s="1317" t="s">
        <v>30</v>
      </c>
      <c r="G11" s="1298" t="s">
        <v>31</v>
      </c>
      <c r="H11" s="1314" t="s">
        <v>32</v>
      </c>
      <c r="I11" s="1298" t="s">
        <v>18</v>
      </c>
      <c r="J11" s="1311" t="s">
        <v>33</v>
      </c>
      <c r="K11" s="1320" t="s">
        <v>7</v>
      </c>
      <c r="L11" s="1321"/>
      <c r="M11" s="1321"/>
      <c r="N11" s="1321"/>
      <c r="O11" s="1321"/>
      <c r="P11" s="1321"/>
      <c r="Q11" s="1321"/>
      <c r="R11" s="1321"/>
      <c r="S11" s="1321"/>
      <c r="T11" s="1321"/>
      <c r="U11" s="1321"/>
      <c r="V11" s="1321"/>
      <c r="W11" s="1321"/>
      <c r="X11" s="1321"/>
      <c r="Y11" s="1321"/>
      <c r="Z11" s="1321"/>
      <c r="AA11" s="1321"/>
      <c r="AB11" s="1321"/>
      <c r="AC11" s="1322"/>
    </row>
    <row r="12" spans="1:29" ht="11.25" customHeight="1" thickBot="1">
      <c r="A12" s="1309"/>
      <c r="B12" s="1299"/>
      <c r="C12" s="1312"/>
      <c r="D12" s="1315"/>
      <c r="E12" s="1299"/>
      <c r="F12" s="1318"/>
      <c r="G12" s="1299"/>
      <c r="H12" s="1315"/>
      <c r="I12" s="1299"/>
      <c r="J12" s="1312"/>
      <c r="K12" s="1323" t="s">
        <v>15</v>
      </c>
      <c r="L12" s="1323"/>
      <c r="M12" s="1324"/>
      <c r="N12" s="1325"/>
      <c r="O12" s="1325"/>
      <c r="P12" s="1326"/>
      <c r="Q12" s="1323" t="s">
        <v>16</v>
      </c>
      <c r="R12" s="1323"/>
      <c r="S12" s="1324"/>
      <c r="T12" s="1325"/>
      <c r="U12" s="1325"/>
      <c r="V12" s="1326"/>
      <c r="W12" s="1323" t="s">
        <v>24</v>
      </c>
      <c r="X12" s="1323"/>
      <c r="Y12" s="1324"/>
      <c r="Z12" s="1325"/>
      <c r="AA12" s="1325"/>
      <c r="AB12" s="1326"/>
      <c r="AC12" s="268"/>
    </row>
    <row r="13" spans="1:29" ht="12.75" customHeight="1">
      <c r="A13" s="1309"/>
      <c r="B13" s="1299"/>
      <c r="C13" s="1312"/>
      <c r="D13" s="1315"/>
      <c r="E13" s="1299"/>
      <c r="F13" s="1318"/>
      <c r="G13" s="1299"/>
      <c r="H13" s="1315"/>
      <c r="I13" s="1299"/>
      <c r="J13" s="1312"/>
      <c r="K13" s="1303" t="s">
        <v>2</v>
      </c>
      <c r="L13" s="1304"/>
      <c r="M13" s="1327" t="s">
        <v>11</v>
      </c>
      <c r="N13" s="1303"/>
      <c r="O13" s="1328" t="s">
        <v>3</v>
      </c>
      <c r="P13" s="1329"/>
      <c r="Q13" s="1303" t="s">
        <v>2</v>
      </c>
      <c r="R13" s="1304"/>
      <c r="S13" s="1327" t="s">
        <v>11</v>
      </c>
      <c r="T13" s="1303"/>
      <c r="U13" s="1328" t="s">
        <v>3</v>
      </c>
      <c r="V13" s="1329"/>
      <c r="W13" s="1303" t="s">
        <v>2</v>
      </c>
      <c r="X13" s="1304"/>
      <c r="Y13" s="1327" t="s">
        <v>11</v>
      </c>
      <c r="Z13" s="1303"/>
      <c r="AA13" s="1328" t="s">
        <v>3</v>
      </c>
      <c r="AB13" s="1329"/>
      <c r="AC13" s="1332" t="s">
        <v>3</v>
      </c>
    </row>
    <row r="14" spans="1:29" ht="12.75" customHeight="1" thickBot="1">
      <c r="A14" s="1309"/>
      <c r="B14" s="1299"/>
      <c r="C14" s="1312"/>
      <c r="D14" s="1315"/>
      <c r="E14" s="1299"/>
      <c r="F14" s="1318"/>
      <c r="G14" s="1299"/>
      <c r="H14" s="1315"/>
      <c r="I14" s="1299"/>
      <c r="J14" s="1312"/>
      <c r="K14" s="269">
        <v>20</v>
      </c>
      <c r="L14" s="270" t="s">
        <v>26</v>
      </c>
      <c r="M14" s="271">
        <v>17</v>
      </c>
      <c r="N14" s="272" t="s">
        <v>26</v>
      </c>
      <c r="O14" s="1330"/>
      <c r="P14" s="1331"/>
      <c r="Q14" s="269">
        <v>20</v>
      </c>
      <c r="R14" s="270" t="s">
        <v>26</v>
      </c>
      <c r="S14" s="271">
        <v>14</v>
      </c>
      <c r="T14" s="272" t="s">
        <v>26</v>
      </c>
      <c r="U14" s="1330"/>
      <c r="V14" s="1331"/>
      <c r="W14" s="269">
        <v>20</v>
      </c>
      <c r="X14" s="270" t="s">
        <v>26</v>
      </c>
      <c r="Y14" s="271">
        <v>20</v>
      </c>
      <c r="Z14" s="272" t="s">
        <v>26</v>
      </c>
      <c r="AA14" s="1330"/>
      <c r="AB14" s="1331"/>
      <c r="AC14" s="1333"/>
    </row>
    <row r="15" spans="1:29" ht="19.5" customHeight="1" thickBot="1">
      <c r="A15" s="1310"/>
      <c r="B15" s="1300"/>
      <c r="C15" s="1313"/>
      <c r="D15" s="1316"/>
      <c r="E15" s="1300"/>
      <c r="F15" s="1319"/>
      <c r="G15" s="1300"/>
      <c r="H15" s="1316"/>
      <c r="I15" s="1300"/>
      <c r="J15" s="1313"/>
      <c r="K15" s="274" t="s">
        <v>12</v>
      </c>
      <c r="L15" s="275" t="s">
        <v>13</v>
      </c>
      <c r="M15" s="276" t="s">
        <v>12</v>
      </c>
      <c r="N15" s="277" t="s">
        <v>13</v>
      </c>
      <c r="O15" s="265" t="s">
        <v>12</v>
      </c>
      <c r="P15" s="278" t="s">
        <v>13</v>
      </c>
      <c r="Q15" s="274" t="s">
        <v>12</v>
      </c>
      <c r="R15" s="275" t="s">
        <v>13</v>
      </c>
      <c r="S15" s="276" t="s">
        <v>12</v>
      </c>
      <c r="T15" s="277" t="s">
        <v>13</v>
      </c>
      <c r="U15" s="278" t="s">
        <v>12</v>
      </c>
      <c r="V15" s="267" t="s">
        <v>13</v>
      </c>
      <c r="W15" s="279" t="s">
        <v>12</v>
      </c>
      <c r="X15" s="275" t="s">
        <v>13</v>
      </c>
      <c r="Y15" s="276" t="s">
        <v>12</v>
      </c>
      <c r="Z15" s="277" t="s">
        <v>13</v>
      </c>
      <c r="AA15" s="266" t="s">
        <v>12</v>
      </c>
      <c r="AB15" s="278" t="s">
        <v>13</v>
      </c>
      <c r="AC15" s="280" t="s">
        <v>8</v>
      </c>
    </row>
    <row r="16" spans="1:29" ht="19.5" customHeight="1" thickBot="1">
      <c r="A16" s="1334" t="s">
        <v>35</v>
      </c>
      <c r="B16" s="1335"/>
      <c r="C16" s="1335"/>
      <c r="D16" s="1335"/>
      <c r="E16" s="1335"/>
      <c r="F16" s="1335"/>
      <c r="G16" s="1335"/>
      <c r="H16" s="1335"/>
      <c r="I16" s="1335"/>
      <c r="J16" s="1335"/>
      <c r="K16" s="1335"/>
      <c r="L16" s="1335"/>
      <c r="M16" s="1335"/>
      <c r="N16" s="1335"/>
      <c r="O16" s="1335"/>
      <c r="P16" s="1335"/>
      <c r="Q16" s="1335"/>
      <c r="R16" s="1335"/>
      <c r="S16" s="1335"/>
      <c r="T16" s="1335"/>
      <c r="U16" s="1335"/>
      <c r="V16" s="1335"/>
      <c r="W16" s="1335"/>
      <c r="X16" s="1335"/>
      <c r="Y16" s="1335"/>
      <c r="Z16" s="1335"/>
      <c r="AA16" s="1335"/>
      <c r="AB16" s="1335"/>
      <c r="AC16" s="1336"/>
    </row>
    <row r="17" spans="1:29" s="273" customFormat="1" ht="19.5" customHeight="1" thickBot="1">
      <c r="A17" s="281" t="s">
        <v>44</v>
      </c>
      <c r="B17" s="282">
        <v>2</v>
      </c>
      <c r="C17" s="282">
        <f>B17*27</f>
        <v>54</v>
      </c>
      <c r="D17" s="283">
        <f>B17*22</f>
        <v>44</v>
      </c>
      <c r="E17" s="284">
        <f>D17*1</f>
        <v>44</v>
      </c>
      <c r="F17" s="282"/>
      <c r="G17" s="282"/>
      <c r="H17" s="285">
        <f>B17*2</f>
        <v>4</v>
      </c>
      <c r="I17" s="282">
        <f>C17-D17</f>
        <v>10</v>
      </c>
      <c r="J17" s="286"/>
      <c r="K17" s="287">
        <v>44</v>
      </c>
      <c r="L17" s="288"/>
      <c r="M17" s="289"/>
      <c r="N17" s="290"/>
      <c r="O17" s="282">
        <f>SUM(K17,M17)</f>
        <v>44</v>
      </c>
      <c r="P17" s="282">
        <f>SUM(L17,N17)</f>
        <v>0</v>
      </c>
      <c r="Q17" s="291"/>
      <c r="R17" s="288"/>
      <c r="S17" s="289"/>
      <c r="T17" s="290"/>
      <c r="U17" s="282">
        <f>SUM(Q17,S17)</f>
        <v>0</v>
      </c>
      <c r="V17" s="292">
        <f>SUM(R17,T17)</f>
        <v>0</v>
      </c>
      <c r="W17" s="288"/>
      <c r="X17" s="288"/>
      <c r="Y17" s="289"/>
      <c r="Z17" s="290"/>
      <c r="AA17" s="293">
        <f>SUM(W17,Y17)</f>
        <v>0</v>
      </c>
      <c r="AB17" s="294">
        <f>SUM(X17,Z17)</f>
        <v>0</v>
      </c>
      <c r="AC17" s="295">
        <f>SUM(O17,P17,U17,V17,AA17,AB17)</f>
        <v>44</v>
      </c>
    </row>
    <row r="18" spans="1:29" s="273" customFormat="1" ht="19.5" customHeight="1">
      <c r="A18" s="296" t="s">
        <v>36</v>
      </c>
      <c r="B18" s="297">
        <v>1</v>
      </c>
      <c r="C18" s="297">
        <f>B18*27</f>
        <v>27</v>
      </c>
      <c r="D18" s="298">
        <f>B18*22</f>
        <v>22</v>
      </c>
      <c r="E18" s="284">
        <f>D18*1</f>
        <v>22</v>
      </c>
      <c r="F18" s="299"/>
      <c r="G18" s="299"/>
      <c r="H18" s="300">
        <f>B18*2</f>
        <v>2</v>
      </c>
      <c r="I18" s="299">
        <f>C18-D18</f>
        <v>5</v>
      </c>
      <c r="J18" s="301">
        <f>B18*1.5</f>
        <v>1.5</v>
      </c>
      <c r="K18" s="302">
        <v>22</v>
      </c>
      <c r="L18" s="303"/>
      <c r="M18" s="303"/>
      <c r="N18" s="304"/>
      <c r="O18" s="299">
        <f>SUM(K18,M18)</f>
        <v>22</v>
      </c>
      <c r="P18" s="299">
        <f>SUM(L18,N18)</f>
        <v>0</v>
      </c>
      <c r="Q18" s="305"/>
      <c r="R18" s="303"/>
      <c r="S18" s="303"/>
      <c r="T18" s="304"/>
      <c r="U18" s="299">
        <f>SUM(Q18,S18)</f>
        <v>0</v>
      </c>
      <c r="V18" s="297">
        <f>SUM(R18,T18)</f>
        <v>0</v>
      </c>
      <c r="W18" s="305"/>
      <c r="X18" s="303"/>
      <c r="Y18" s="303"/>
      <c r="Z18" s="304"/>
      <c r="AA18" s="306">
        <f>SUM(W18,Y18)</f>
        <v>0</v>
      </c>
      <c r="AB18" s="307">
        <f>SUM(X18,Z18)</f>
        <v>0</v>
      </c>
      <c r="AC18" s="308">
        <f>SUM(O18,P18,U18,V18,AA18,AB18)</f>
        <v>22</v>
      </c>
    </row>
    <row r="19" spans="1:29" s="273" customFormat="1" ht="19.5" customHeight="1">
      <c r="A19" s="296" t="s">
        <v>62</v>
      </c>
      <c r="B19" s="309">
        <v>2</v>
      </c>
      <c r="C19" s="297">
        <f>B19*27</f>
        <v>54</v>
      </c>
      <c r="D19" s="298">
        <v>44</v>
      </c>
      <c r="E19" s="310"/>
      <c r="F19" s="311">
        <v>44</v>
      </c>
      <c r="G19" s="299"/>
      <c r="H19" s="300">
        <v>4</v>
      </c>
      <c r="I19" s="299">
        <v>10</v>
      </c>
      <c r="J19" s="301">
        <v>2</v>
      </c>
      <c r="K19" s="312"/>
      <c r="L19" s="312"/>
      <c r="M19" s="313"/>
      <c r="N19" s="314"/>
      <c r="O19" s="309"/>
      <c r="P19" s="315"/>
      <c r="Q19" s="312"/>
      <c r="R19" s="312"/>
      <c r="S19" s="313"/>
      <c r="T19" s="314"/>
      <c r="U19" s="309"/>
      <c r="V19" s="315"/>
      <c r="W19" s="312"/>
      <c r="X19" s="316">
        <v>44</v>
      </c>
      <c r="Y19" s="313"/>
      <c r="Z19" s="314"/>
      <c r="AA19" s="306">
        <f>SUM(W19,Y19)</f>
        <v>0</v>
      </c>
      <c r="AB19" s="317">
        <v>44</v>
      </c>
      <c r="AC19" s="318">
        <v>44</v>
      </c>
    </row>
    <row r="20" spans="1:29" s="273" customFormat="1" ht="19.5" customHeight="1" thickBot="1">
      <c r="A20" s="319" t="s">
        <v>37</v>
      </c>
      <c r="B20" s="320">
        <v>2</v>
      </c>
      <c r="C20" s="320">
        <f>B20*27</f>
        <v>54</v>
      </c>
      <c r="D20" s="321">
        <f>B20*22</f>
        <v>44</v>
      </c>
      <c r="E20" s="322">
        <f>D20*1</f>
        <v>44</v>
      </c>
      <c r="F20" s="323"/>
      <c r="G20" s="323"/>
      <c r="H20" s="324">
        <f>B20*2</f>
        <v>4</v>
      </c>
      <c r="I20" s="323">
        <f>C20-D20</f>
        <v>10</v>
      </c>
      <c r="J20" s="325">
        <f>B20*1.5</f>
        <v>3</v>
      </c>
      <c r="K20" s="326">
        <v>44</v>
      </c>
      <c r="L20" s="327"/>
      <c r="M20" s="328"/>
      <c r="N20" s="329"/>
      <c r="O20" s="323">
        <f>SUM(K20,M20)</f>
        <v>44</v>
      </c>
      <c r="P20" s="323">
        <f>SUM(L20,N20)</f>
        <v>0</v>
      </c>
      <c r="Q20" s="330"/>
      <c r="R20" s="327"/>
      <c r="S20" s="327"/>
      <c r="T20" s="329"/>
      <c r="U20" s="323">
        <f>SUM(Q20,S20)</f>
        <v>0</v>
      </c>
      <c r="V20" s="320">
        <f>SUM(R20,T20)</f>
        <v>0</v>
      </c>
      <c r="W20" s="330"/>
      <c r="X20" s="327"/>
      <c r="Y20" s="327"/>
      <c r="Z20" s="329"/>
      <c r="AA20" s="331">
        <f>SUM(W20,Y20)</f>
        <v>0</v>
      </c>
      <c r="AB20" s="332">
        <f>SUM(X20,Z20)</f>
        <v>0</v>
      </c>
      <c r="AC20" s="333">
        <f>SUM(O20,P20,U20,V20,AA20,AB20)</f>
        <v>44</v>
      </c>
    </row>
    <row r="21" spans="1:29" ht="31.5" customHeight="1" thickBot="1">
      <c r="A21" s="334" t="s">
        <v>38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6"/>
    </row>
    <row r="22" spans="1:30" s="273" customFormat="1" ht="16.5" customHeight="1">
      <c r="A22" s="337" t="s">
        <v>55</v>
      </c>
      <c r="B22" s="338">
        <v>10</v>
      </c>
      <c r="C22" s="338">
        <f>B22*27</f>
        <v>270</v>
      </c>
      <c r="D22" s="298">
        <v>220</v>
      </c>
      <c r="E22" s="339">
        <f>D22*0.3</f>
        <v>66</v>
      </c>
      <c r="F22" s="339">
        <f aca="true" t="shared" si="0" ref="F22:F31">D22-E22</f>
        <v>154</v>
      </c>
      <c r="G22" s="299"/>
      <c r="H22" s="299">
        <f aca="true" t="shared" si="1" ref="H22:H32">B22*2</f>
        <v>20</v>
      </c>
      <c r="I22" s="299">
        <f>C22-D22</f>
        <v>50</v>
      </c>
      <c r="J22" s="340">
        <f>B22-1.5</f>
        <v>8.5</v>
      </c>
      <c r="K22" s="341">
        <v>66</v>
      </c>
      <c r="L22" s="342">
        <v>106</v>
      </c>
      <c r="M22" s="343"/>
      <c r="N22" s="344">
        <v>48</v>
      </c>
      <c r="O22" s="345">
        <f>SUM(K22,M22)</f>
        <v>66</v>
      </c>
      <c r="P22" s="345">
        <f>SUM(L22,N22)</f>
        <v>154</v>
      </c>
      <c r="Q22" s="346"/>
      <c r="R22" s="347"/>
      <c r="S22" s="348"/>
      <c r="T22" s="349"/>
      <c r="U22" s="345">
        <f>SUM(Q22,S22)</f>
        <v>0</v>
      </c>
      <c r="V22" s="350">
        <f aca="true" t="shared" si="2" ref="V22:V32">SUM(R22,T22)</f>
        <v>0</v>
      </c>
      <c r="W22" s="347"/>
      <c r="X22" s="347"/>
      <c r="Y22" s="348"/>
      <c r="Z22" s="349"/>
      <c r="AA22" s="351">
        <f>SUM(W22,Y22)</f>
        <v>0</v>
      </c>
      <c r="AB22" s="352">
        <f>SUM(X22,Z22)</f>
        <v>0</v>
      </c>
      <c r="AC22" s="353">
        <f>SUM(O22,P22,U22,V22,AA22,AB22)</f>
        <v>220</v>
      </c>
      <c r="AD22" s="354"/>
    </row>
    <row r="23" spans="1:30" s="273" customFormat="1" ht="16.5" customHeight="1">
      <c r="A23" s="355" t="s">
        <v>57</v>
      </c>
      <c r="B23" s="356"/>
      <c r="C23" s="356"/>
      <c r="D23" s="357">
        <v>44</v>
      </c>
      <c r="E23" s="358">
        <v>44</v>
      </c>
      <c r="F23" s="358"/>
      <c r="G23" s="357"/>
      <c r="H23" s="357"/>
      <c r="I23" s="357"/>
      <c r="J23" s="358"/>
      <c r="K23" s="359">
        <v>22</v>
      </c>
      <c r="L23" s="360"/>
      <c r="M23" s="361">
        <v>22</v>
      </c>
      <c r="N23" s="362"/>
      <c r="O23" s="363">
        <v>44</v>
      </c>
      <c r="P23" s="363">
        <v>0</v>
      </c>
      <c r="Q23" s="364"/>
      <c r="R23" s="365"/>
      <c r="S23" s="366"/>
      <c r="T23" s="367"/>
      <c r="U23" s="363">
        <v>0</v>
      </c>
      <c r="V23" s="368">
        <v>0</v>
      </c>
      <c r="W23" s="365"/>
      <c r="X23" s="365"/>
      <c r="Y23" s="366"/>
      <c r="Z23" s="369"/>
      <c r="AA23" s="363">
        <v>0</v>
      </c>
      <c r="AB23" s="368">
        <v>0</v>
      </c>
      <c r="AC23" s="363">
        <v>44</v>
      </c>
      <c r="AD23" s="354"/>
    </row>
    <row r="24" spans="1:30" s="273" customFormat="1" ht="16.5" customHeight="1">
      <c r="A24" s="370" t="s">
        <v>53</v>
      </c>
      <c r="B24" s="371">
        <v>10</v>
      </c>
      <c r="C24" s="371">
        <f aca="true" t="shared" si="3" ref="C24:C31">B24*27</f>
        <v>270</v>
      </c>
      <c r="D24" s="298">
        <v>220</v>
      </c>
      <c r="E24" s="339">
        <f>D24*0.3</f>
        <v>66</v>
      </c>
      <c r="F24" s="372">
        <v>154</v>
      </c>
      <c r="G24" s="309"/>
      <c r="H24" s="309">
        <v>22</v>
      </c>
      <c r="I24" s="309">
        <v>50</v>
      </c>
      <c r="J24" s="373">
        <v>10</v>
      </c>
      <c r="K24" s="374"/>
      <c r="L24" s="375"/>
      <c r="M24" s="376">
        <v>39</v>
      </c>
      <c r="N24" s="377">
        <v>109</v>
      </c>
      <c r="O24" s="378">
        <f aca="true" t="shared" si="4" ref="O24:P31">SUM(K24,M24)</f>
        <v>39</v>
      </c>
      <c r="P24" s="378">
        <f t="shared" si="4"/>
        <v>109</v>
      </c>
      <c r="Q24" s="379">
        <v>27</v>
      </c>
      <c r="R24" s="376">
        <v>45</v>
      </c>
      <c r="S24" s="380"/>
      <c r="T24" s="381"/>
      <c r="U24" s="378">
        <f aca="true" t="shared" si="5" ref="U24:U30">SUM(Q24,S24)</f>
        <v>27</v>
      </c>
      <c r="V24" s="382">
        <f t="shared" si="2"/>
        <v>45</v>
      </c>
      <c r="W24" s="383"/>
      <c r="X24" s="380"/>
      <c r="Y24" s="380"/>
      <c r="Z24" s="380"/>
      <c r="AA24" s="384">
        <f aca="true" t="shared" si="6" ref="AA24:AB31">SUM(W24,Y24)</f>
        <v>0</v>
      </c>
      <c r="AB24" s="385">
        <f t="shared" si="6"/>
        <v>0</v>
      </c>
      <c r="AC24" s="353">
        <f>SUM(O24,P24,U24,V24,AA24,AB24)</f>
        <v>220</v>
      </c>
      <c r="AD24" s="354"/>
    </row>
    <row r="25" spans="1:30" s="273" customFormat="1" ht="16.5" customHeight="1">
      <c r="A25" s="370" t="s">
        <v>48</v>
      </c>
      <c r="B25" s="371">
        <v>10</v>
      </c>
      <c r="C25" s="371">
        <f t="shared" si="3"/>
        <v>270</v>
      </c>
      <c r="D25" s="386">
        <f aca="true" t="shared" si="7" ref="D25:D31">B25*22</f>
        <v>220</v>
      </c>
      <c r="E25" s="372">
        <f aca="true" t="shared" si="8" ref="E25:E31">D25*0.3</f>
        <v>66</v>
      </c>
      <c r="F25" s="372">
        <f t="shared" si="0"/>
        <v>154</v>
      </c>
      <c r="G25" s="387"/>
      <c r="H25" s="309">
        <f t="shared" si="1"/>
        <v>20</v>
      </c>
      <c r="I25" s="309">
        <f aca="true" t="shared" si="9" ref="I25:I31">C25-D25</f>
        <v>50</v>
      </c>
      <c r="J25" s="373">
        <f aca="true" t="shared" si="10" ref="J25:J31">B25-1.5</f>
        <v>8.5</v>
      </c>
      <c r="K25" s="388"/>
      <c r="L25" s="389"/>
      <c r="M25" s="390"/>
      <c r="N25" s="391"/>
      <c r="O25" s="378">
        <f t="shared" si="4"/>
        <v>0</v>
      </c>
      <c r="P25" s="378">
        <f t="shared" si="4"/>
        <v>0</v>
      </c>
      <c r="Q25" s="392">
        <v>66</v>
      </c>
      <c r="R25" s="393">
        <v>138</v>
      </c>
      <c r="S25" s="390"/>
      <c r="T25" s="394">
        <v>16</v>
      </c>
      <c r="U25" s="378">
        <f t="shared" si="5"/>
        <v>66</v>
      </c>
      <c r="V25" s="382">
        <f t="shared" si="2"/>
        <v>154</v>
      </c>
      <c r="W25" s="383"/>
      <c r="X25" s="380"/>
      <c r="Y25" s="380"/>
      <c r="Z25" s="391"/>
      <c r="AA25" s="384">
        <f t="shared" si="6"/>
        <v>0</v>
      </c>
      <c r="AB25" s="385">
        <f t="shared" si="6"/>
        <v>0</v>
      </c>
      <c r="AC25" s="395">
        <f aca="true" t="shared" si="11" ref="AC25:AC31">SUM(O25,P25,U25,V25,AA25,AB25)</f>
        <v>220</v>
      </c>
      <c r="AD25" s="354"/>
    </row>
    <row r="26" spans="1:30" s="273" customFormat="1" ht="16.5" customHeight="1">
      <c r="A26" s="396" t="s">
        <v>54</v>
      </c>
      <c r="B26" s="371">
        <v>10</v>
      </c>
      <c r="C26" s="371">
        <f t="shared" si="3"/>
        <v>270</v>
      </c>
      <c r="D26" s="386">
        <f t="shared" si="7"/>
        <v>220</v>
      </c>
      <c r="E26" s="372">
        <f t="shared" si="8"/>
        <v>66</v>
      </c>
      <c r="F26" s="372">
        <f t="shared" si="0"/>
        <v>154</v>
      </c>
      <c r="G26" s="309"/>
      <c r="H26" s="309">
        <v>22</v>
      </c>
      <c r="I26" s="309">
        <v>50</v>
      </c>
      <c r="J26" s="373">
        <v>10</v>
      </c>
      <c r="K26" s="374"/>
      <c r="L26" s="397"/>
      <c r="M26" s="380"/>
      <c r="N26" s="381"/>
      <c r="O26" s="378">
        <f t="shared" si="4"/>
        <v>0</v>
      </c>
      <c r="P26" s="378">
        <f t="shared" si="4"/>
        <v>0</v>
      </c>
      <c r="Q26" s="398"/>
      <c r="R26" s="383"/>
      <c r="S26" s="376">
        <v>66</v>
      </c>
      <c r="T26" s="377">
        <v>100</v>
      </c>
      <c r="U26" s="378">
        <f t="shared" si="5"/>
        <v>66</v>
      </c>
      <c r="V26" s="382">
        <f t="shared" si="2"/>
        <v>100</v>
      </c>
      <c r="W26" s="383"/>
      <c r="X26" s="376">
        <v>54</v>
      </c>
      <c r="Y26" s="380"/>
      <c r="Z26" s="381"/>
      <c r="AA26" s="384">
        <f t="shared" si="6"/>
        <v>0</v>
      </c>
      <c r="AB26" s="385">
        <f t="shared" si="6"/>
        <v>54</v>
      </c>
      <c r="AC26" s="395">
        <f t="shared" si="11"/>
        <v>220</v>
      </c>
      <c r="AD26" s="354"/>
    </row>
    <row r="27" spans="1:30" s="273" customFormat="1" ht="16.5" customHeight="1">
      <c r="A27" s="370" t="s">
        <v>56</v>
      </c>
      <c r="B27" s="371">
        <v>10</v>
      </c>
      <c r="C27" s="371">
        <f t="shared" si="3"/>
        <v>270</v>
      </c>
      <c r="D27" s="386">
        <f t="shared" si="7"/>
        <v>220</v>
      </c>
      <c r="E27" s="372">
        <f t="shared" si="8"/>
        <v>66</v>
      </c>
      <c r="F27" s="372">
        <f t="shared" si="0"/>
        <v>154</v>
      </c>
      <c r="G27" s="309"/>
      <c r="H27" s="309">
        <f t="shared" si="1"/>
        <v>20</v>
      </c>
      <c r="I27" s="309">
        <f t="shared" si="9"/>
        <v>50</v>
      </c>
      <c r="J27" s="373">
        <f t="shared" si="10"/>
        <v>8.5</v>
      </c>
      <c r="K27" s="399"/>
      <c r="L27" s="400"/>
      <c r="M27" s="380"/>
      <c r="N27" s="381"/>
      <c r="O27" s="378">
        <f t="shared" si="4"/>
        <v>0</v>
      </c>
      <c r="P27" s="378">
        <f t="shared" si="4"/>
        <v>0</v>
      </c>
      <c r="Q27" s="398"/>
      <c r="R27" s="383"/>
      <c r="S27" s="380"/>
      <c r="T27" s="381"/>
      <c r="U27" s="378">
        <f t="shared" si="5"/>
        <v>0</v>
      </c>
      <c r="V27" s="382">
        <f t="shared" si="2"/>
        <v>0</v>
      </c>
      <c r="W27" s="401">
        <v>66</v>
      </c>
      <c r="X27" s="376">
        <v>154</v>
      </c>
      <c r="Y27" s="380"/>
      <c r="Z27" s="381"/>
      <c r="AA27" s="384">
        <f t="shared" si="6"/>
        <v>66</v>
      </c>
      <c r="AB27" s="385">
        <f t="shared" si="6"/>
        <v>154</v>
      </c>
      <c r="AC27" s="395">
        <f t="shared" si="11"/>
        <v>220</v>
      </c>
      <c r="AD27" s="354"/>
    </row>
    <row r="28" spans="1:30" s="273" customFormat="1" ht="16.5" customHeight="1">
      <c r="A28" s="402" t="s">
        <v>59</v>
      </c>
      <c r="B28" s="403"/>
      <c r="C28" s="403"/>
      <c r="D28" s="404">
        <v>22</v>
      </c>
      <c r="E28" s="405">
        <v>22</v>
      </c>
      <c r="F28" s="405"/>
      <c r="G28" s="404"/>
      <c r="H28" s="404"/>
      <c r="I28" s="404"/>
      <c r="J28" s="405"/>
      <c r="K28" s="406"/>
      <c r="L28" s="407"/>
      <c r="M28" s="408"/>
      <c r="N28" s="409"/>
      <c r="O28" s="410">
        <v>0</v>
      </c>
      <c r="P28" s="410">
        <v>0</v>
      </c>
      <c r="Q28" s="411"/>
      <c r="R28" s="412"/>
      <c r="S28" s="408"/>
      <c r="T28" s="409"/>
      <c r="U28" s="410">
        <v>0</v>
      </c>
      <c r="V28" s="413">
        <v>0</v>
      </c>
      <c r="W28" s="412">
        <v>22</v>
      </c>
      <c r="X28" s="408"/>
      <c r="Y28" s="408"/>
      <c r="Z28" s="409"/>
      <c r="AA28" s="410">
        <v>22</v>
      </c>
      <c r="AB28" s="413">
        <v>0</v>
      </c>
      <c r="AC28" s="410">
        <v>22</v>
      </c>
      <c r="AD28" s="354"/>
    </row>
    <row r="29" spans="1:30" s="273" customFormat="1" ht="16.5" customHeight="1">
      <c r="A29" s="370" t="s">
        <v>45</v>
      </c>
      <c r="B29" s="371">
        <v>10</v>
      </c>
      <c r="C29" s="371">
        <f t="shared" si="3"/>
        <v>270</v>
      </c>
      <c r="D29" s="386">
        <f t="shared" si="7"/>
        <v>220</v>
      </c>
      <c r="E29" s="372">
        <f t="shared" si="8"/>
        <v>66</v>
      </c>
      <c r="F29" s="372">
        <f t="shared" si="0"/>
        <v>154</v>
      </c>
      <c r="G29" s="309"/>
      <c r="H29" s="309">
        <f t="shared" si="1"/>
        <v>20</v>
      </c>
      <c r="I29" s="309">
        <f t="shared" si="9"/>
        <v>50</v>
      </c>
      <c r="J29" s="373">
        <f t="shared" si="10"/>
        <v>8.5</v>
      </c>
      <c r="K29" s="374"/>
      <c r="L29" s="375"/>
      <c r="M29" s="380"/>
      <c r="N29" s="381"/>
      <c r="O29" s="378">
        <f t="shared" si="4"/>
        <v>0</v>
      </c>
      <c r="P29" s="378">
        <f t="shared" si="4"/>
        <v>0</v>
      </c>
      <c r="Q29" s="398"/>
      <c r="R29" s="380"/>
      <c r="S29" s="380"/>
      <c r="T29" s="381"/>
      <c r="U29" s="378">
        <f t="shared" si="5"/>
        <v>0</v>
      </c>
      <c r="V29" s="382">
        <f t="shared" si="2"/>
        <v>0</v>
      </c>
      <c r="W29" s="401">
        <v>66</v>
      </c>
      <c r="X29" s="376">
        <v>154</v>
      </c>
      <c r="Y29" s="380"/>
      <c r="Z29" s="381"/>
      <c r="AA29" s="384">
        <f t="shared" si="6"/>
        <v>66</v>
      </c>
      <c r="AB29" s="385">
        <f t="shared" si="6"/>
        <v>154</v>
      </c>
      <c r="AC29" s="395">
        <f t="shared" si="11"/>
        <v>220</v>
      </c>
      <c r="AD29" s="354"/>
    </row>
    <row r="30" spans="1:30" s="273" customFormat="1" ht="28.5" customHeight="1">
      <c r="A30" s="370" t="s">
        <v>49</v>
      </c>
      <c r="B30" s="371">
        <v>10</v>
      </c>
      <c r="C30" s="371">
        <f t="shared" si="3"/>
        <v>270</v>
      </c>
      <c r="D30" s="386">
        <f t="shared" si="7"/>
        <v>220</v>
      </c>
      <c r="E30" s="372">
        <f t="shared" si="8"/>
        <v>66</v>
      </c>
      <c r="F30" s="372">
        <f t="shared" si="0"/>
        <v>154</v>
      </c>
      <c r="G30" s="309"/>
      <c r="H30" s="309">
        <f t="shared" si="1"/>
        <v>20</v>
      </c>
      <c r="I30" s="309">
        <f t="shared" si="9"/>
        <v>50</v>
      </c>
      <c r="J30" s="373">
        <f t="shared" si="10"/>
        <v>8.5</v>
      </c>
      <c r="K30" s="374"/>
      <c r="L30" s="375"/>
      <c r="M30" s="380"/>
      <c r="N30" s="381"/>
      <c r="O30" s="378">
        <f t="shared" si="4"/>
        <v>0</v>
      </c>
      <c r="P30" s="378">
        <f t="shared" si="4"/>
        <v>0</v>
      </c>
      <c r="Q30" s="398"/>
      <c r="R30" s="380"/>
      <c r="S30" s="380"/>
      <c r="T30" s="381"/>
      <c r="U30" s="378">
        <f t="shared" si="5"/>
        <v>0</v>
      </c>
      <c r="V30" s="382">
        <f t="shared" si="2"/>
        <v>0</v>
      </c>
      <c r="W30" s="401">
        <v>66</v>
      </c>
      <c r="X30" s="376">
        <v>74</v>
      </c>
      <c r="Y30" s="380"/>
      <c r="Z30" s="376">
        <v>80</v>
      </c>
      <c r="AA30" s="384">
        <f t="shared" si="6"/>
        <v>66</v>
      </c>
      <c r="AB30" s="385">
        <f t="shared" si="6"/>
        <v>154</v>
      </c>
      <c r="AC30" s="395">
        <f t="shared" si="11"/>
        <v>220</v>
      </c>
      <c r="AD30" s="354"/>
    </row>
    <row r="31" spans="1:30" s="273" customFormat="1" ht="16.5" customHeight="1">
      <c r="A31" s="370" t="s">
        <v>50</v>
      </c>
      <c r="B31" s="371">
        <v>10</v>
      </c>
      <c r="C31" s="371">
        <f t="shared" si="3"/>
        <v>270</v>
      </c>
      <c r="D31" s="386">
        <f t="shared" si="7"/>
        <v>220</v>
      </c>
      <c r="E31" s="372">
        <f t="shared" si="8"/>
        <v>66</v>
      </c>
      <c r="F31" s="372">
        <f t="shared" si="0"/>
        <v>154</v>
      </c>
      <c r="G31" s="309"/>
      <c r="H31" s="309">
        <f t="shared" si="1"/>
        <v>20</v>
      </c>
      <c r="I31" s="309">
        <f t="shared" si="9"/>
        <v>50</v>
      </c>
      <c r="J31" s="373">
        <f t="shared" si="10"/>
        <v>8.5</v>
      </c>
      <c r="K31" s="399"/>
      <c r="L31" s="400"/>
      <c r="M31" s="380"/>
      <c r="N31" s="381"/>
      <c r="O31" s="378">
        <f t="shared" si="4"/>
        <v>0</v>
      </c>
      <c r="P31" s="378">
        <f t="shared" si="4"/>
        <v>0</v>
      </c>
      <c r="Q31" s="398"/>
      <c r="R31" s="383"/>
      <c r="S31" s="380"/>
      <c r="T31" s="381"/>
      <c r="U31" s="378">
        <f>SUM(Q31,S31)</f>
        <v>0</v>
      </c>
      <c r="V31" s="382">
        <f t="shared" si="2"/>
        <v>0</v>
      </c>
      <c r="W31" s="383"/>
      <c r="X31" s="380"/>
      <c r="Y31" s="376">
        <v>66</v>
      </c>
      <c r="Z31" s="377">
        <v>154</v>
      </c>
      <c r="AA31" s="384">
        <f t="shared" si="6"/>
        <v>66</v>
      </c>
      <c r="AB31" s="385">
        <f t="shared" si="6"/>
        <v>154</v>
      </c>
      <c r="AC31" s="395">
        <f t="shared" si="11"/>
        <v>220</v>
      </c>
      <c r="AD31" s="354"/>
    </row>
    <row r="32" spans="1:30" s="273" customFormat="1" ht="16.5" customHeight="1" thickBot="1">
      <c r="A32" s="414" t="s">
        <v>52</v>
      </c>
      <c r="B32" s="415">
        <v>10</v>
      </c>
      <c r="C32" s="415">
        <f>B32*27</f>
        <v>270</v>
      </c>
      <c r="D32" s="416">
        <f>B32*22</f>
        <v>220</v>
      </c>
      <c r="E32" s="417" t="s">
        <v>27</v>
      </c>
      <c r="F32" s="417"/>
      <c r="G32" s="418">
        <v>220</v>
      </c>
      <c r="H32" s="419">
        <f t="shared" si="1"/>
        <v>20</v>
      </c>
      <c r="I32" s="419">
        <f>C32-D32</f>
        <v>50</v>
      </c>
      <c r="J32" s="419"/>
      <c r="K32" s="420"/>
      <c r="L32" s="390"/>
      <c r="M32" s="390"/>
      <c r="N32" s="391"/>
      <c r="O32" s="421">
        <f>SUM(K32,M32)</f>
        <v>0</v>
      </c>
      <c r="P32" s="421">
        <f>SUM(L32,N32)</f>
        <v>0</v>
      </c>
      <c r="Q32" s="420"/>
      <c r="R32" s="390"/>
      <c r="S32" s="390"/>
      <c r="T32" s="391"/>
      <c r="U32" s="421">
        <f>SUM(Q32,S32)</f>
        <v>0</v>
      </c>
      <c r="V32" s="422">
        <f t="shared" si="2"/>
        <v>0</v>
      </c>
      <c r="W32" s="423"/>
      <c r="X32" s="390"/>
      <c r="Y32" s="390"/>
      <c r="Z32" s="394">
        <v>220</v>
      </c>
      <c r="AA32" s="424">
        <f>SUM(W32,Y32)</f>
        <v>0</v>
      </c>
      <c r="AB32" s="425">
        <f>SUM(X32,Z32)</f>
        <v>220</v>
      </c>
      <c r="AC32" s="426">
        <f>SUM(O32,P32,U32,V32,AA32,AB32)</f>
        <v>220</v>
      </c>
      <c r="AD32" s="354"/>
    </row>
    <row r="33" spans="1:30" s="273" customFormat="1" ht="16.5" customHeight="1" thickBot="1">
      <c r="A33" s="427" t="s">
        <v>22</v>
      </c>
      <c r="B33" s="428">
        <f>SUM(B17:B32)</f>
        <v>97</v>
      </c>
      <c r="C33" s="428">
        <f>SUM(C17:C32)</f>
        <v>2619</v>
      </c>
      <c r="D33" s="428">
        <f>SUM(D17:D32)</f>
        <v>2200</v>
      </c>
      <c r="E33" s="429">
        <f>SUM(E17:E31)</f>
        <v>704</v>
      </c>
      <c r="F33" s="429">
        <f>SUM(F17:F31)</f>
        <v>1276</v>
      </c>
      <c r="G33" s="429">
        <f>SUM(G17:G32)</f>
        <v>220</v>
      </c>
      <c r="H33" s="430">
        <f>SUM(H17:H32)</f>
        <v>198</v>
      </c>
      <c r="I33" s="430">
        <f>SUM(I17:I32)</f>
        <v>485</v>
      </c>
      <c r="J33" s="430">
        <v>78</v>
      </c>
      <c r="K33" s="430">
        <f aca="true" t="shared" si="12" ref="K33:AC33">SUM(K17:K32)</f>
        <v>198</v>
      </c>
      <c r="L33" s="430">
        <f t="shared" si="12"/>
        <v>106</v>
      </c>
      <c r="M33" s="430">
        <f t="shared" si="12"/>
        <v>61</v>
      </c>
      <c r="N33" s="430">
        <f t="shared" si="12"/>
        <v>157</v>
      </c>
      <c r="O33" s="430">
        <f t="shared" si="12"/>
        <v>259</v>
      </c>
      <c r="P33" s="430">
        <f t="shared" si="12"/>
        <v>263</v>
      </c>
      <c r="Q33" s="430">
        <f t="shared" si="12"/>
        <v>93</v>
      </c>
      <c r="R33" s="430">
        <f t="shared" si="12"/>
        <v>183</v>
      </c>
      <c r="S33" s="430">
        <f t="shared" si="12"/>
        <v>66</v>
      </c>
      <c r="T33" s="430">
        <f t="shared" si="12"/>
        <v>116</v>
      </c>
      <c r="U33" s="430">
        <f t="shared" si="12"/>
        <v>159</v>
      </c>
      <c r="V33" s="430">
        <f t="shared" si="12"/>
        <v>299</v>
      </c>
      <c r="W33" s="430">
        <f t="shared" si="12"/>
        <v>220</v>
      </c>
      <c r="X33" s="430">
        <f t="shared" si="12"/>
        <v>480</v>
      </c>
      <c r="Y33" s="430">
        <f t="shared" si="12"/>
        <v>66</v>
      </c>
      <c r="Z33" s="430">
        <f t="shared" si="12"/>
        <v>454</v>
      </c>
      <c r="AA33" s="430">
        <f t="shared" si="12"/>
        <v>286</v>
      </c>
      <c r="AB33" s="430">
        <f t="shared" si="12"/>
        <v>934</v>
      </c>
      <c r="AC33" s="430">
        <f t="shared" si="12"/>
        <v>2200</v>
      </c>
      <c r="AD33" s="354"/>
    </row>
    <row r="34" spans="1:30" s="273" customFormat="1" ht="16.5" customHeight="1" thickBot="1">
      <c r="A34" s="1337" t="s">
        <v>39</v>
      </c>
      <c r="B34" s="1338"/>
      <c r="C34" s="1338"/>
      <c r="D34" s="1338"/>
      <c r="E34" s="1338"/>
      <c r="F34" s="1338"/>
      <c r="G34" s="1338"/>
      <c r="H34" s="1338"/>
      <c r="I34" s="1338"/>
      <c r="J34" s="1338"/>
      <c r="K34" s="1338"/>
      <c r="L34" s="1338"/>
      <c r="M34" s="1338"/>
      <c r="N34" s="1338"/>
      <c r="O34" s="1338"/>
      <c r="P34" s="1338"/>
      <c r="Q34" s="1338"/>
      <c r="R34" s="1338"/>
      <c r="S34" s="1338"/>
      <c r="T34" s="1338"/>
      <c r="U34" s="1338"/>
      <c r="V34" s="1338"/>
      <c r="W34" s="1338"/>
      <c r="X34" s="1338"/>
      <c r="Y34" s="1338"/>
      <c r="Z34" s="1338"/>
      <c r="AA34" s="1338"/>
      <c r="AB34" s="1338"/>
      <c r="AC34" s="1339"/>
      <c r="AD34" s="354"/>
    </row>
    <row r="35" spans="1:30" s="273" customFormat="1" ht="16.5" customHeight="1">
      <c r="A35" s="431" t="s">
        <v>46</v>
      </c>
      <c r="B35" s="297">
        <v>10</v>
      </c>
      <c r="C35" s="297">
        <f>B35*27</f>
        <v>270</v>
      </c>
      <c r="D35" s="283">
        <f>B35*22</f>
        <v>220</v>
      </c>
      <c r="E35" s="432">
        <f>D35*0.3</f>
        <v>66</v>
      </c>
      <c r="F35" s="432">
        <f>D35-E35</f>
        <v>154</v>
      </c>
      <c r="G35" s="282"/>
      <c r="H35" s="282">
        <f>B35*2</f>
        <v>20</v>
      </c>
      <c r="I35" s="282">
        <f>C35-D35</f>
        <v>50</v>
      </c>
      <c r="J35" s="433">
        <f>B35*1.5</f>
        <v>15</v>
      </c>
      <c r="K35" s="434"/>
      <c r="L35" s="435"/>
      <c r="M35" s="436"/>
      <c r="N35" s="437"/>
      <c r="O35" s="293">
        <f>SUM(K35,M35)</f>
        <v>0</v>
      </c>
      <c r="P35" s="293">
        <f>SUM(L35,N35)</f>
        <v>0</v>
      </c>
      <c r="Q35" s="434"/>
      <c r="R35" s="435"/>
      <c r="S35" s="436"/>
      <c r="T35" s="437"/>
      <c r="U35" s="293">
        <f>SUM(Q35,S35)</f>
        <v>0</v>
      </c>
      <c r="V35" s="294">
        <f>SUM(R35,T35)</f>
        <v>0</v>
      </c>
      <c r="W35" s="291"/>
      <c r="X35" s="288"/>
      <c r="Y35" s="438">
        <v>66</v>
      </c>
      <c r="Z35" s="439">
        <v>154</v>
      </c>
      <c r="AA35" s="293">
        <f>SUM(W35,Y35)</f>
        <v>66</v>
      </c>
      <c r="AB35" s="294">
        <f>SUM(X35,Z35)</f>
        <v>154</v>
      </c>
      <c r="AC35" s="295">
        <f>SUM(O35,P35,U35,V35,AA35,AB35)</f>
        <v>220</v>
      </c>
      <c r="AD35" s="354"/>
    </row>
    <row r="36" spans="1:30" s="273" customFormat="1" ht="16.5" customHeight="1" thickBot="1">
      <c r="A36" s="440" t="s">
        <v>47</v>
      </c>
      <c r="B36" s="320">
        <v>10</v>
      </c>
      <c r="C36" s="320">
        <f>B36*27</f>
        <v>270</v>
      </c>
      <c r="D36" s="441"/>
      <c r="E36" s="441"/>
      <c r="F36" s="441"/>
      <c r="G36" s="442"/>
      <c r="H36" s="442"/>
      <c r="I36" s="442"/>
      <c r="J36" s="443"/>
      <c r="K36" s="444"/>
      <c r="L36" s="445"/>
      <c r="M36" s="446"/>
      <c r="N36" s="447"/>
      <c r="O36" s="448"/>
      <c r="P36" s="448"/>
      <c r="Q36" s="444"/>
      <c r="R36" s="449"/>
      <c r="S36" s="446"/>
      <c r="T36" s="447"/>
      <c r="U36" s="448"/>
      <c r="V36" s="450"/>
      <c r="W36" s="451"/>
      <c r="X36" s="445"/>
      <c r="Y36" s="452"/>
      <c r="Z36" s="453"/>
      <c r="AA36" s="454"/>
      <c r="AB36" s="455"/>
      <c r="AC36" s="454"/>
      <c r="AD36" s="354"/>
    </row>
    <row r="37" spans="1:30" s="273" customFormat="1" ht="16.5" customHeight="1">
      <c r="A37" s="456" t="s">
        <v>23</v>
      </c>
      <c r="B37" s="457">
        <f>SUM(B36)</f>
        <v>10</v>
      </c>
      <c r="C37" s="457">
        <f>SUM(C36)</f>
        <v>270</v>
      </c>
      <c r="D37" s="457">
        <f>SUM(D35)</f>
        <v>220</v>
      </c>
      <c r="E37" s="457">
        <f aca="true" t="shared" si="13" ref="E37:AC37">SUM(E35)</f>
        <v>66</v>
      </c>
      <c r="F37" s="457">
        <f t="shared" si="13"/>
        <v>154</v>
      </c>
      <c r="G37" s="457">
        <f t="shared" si="13"/>
        <v>0</v>
      </c>
      <c r="H37" s="457">
        <f t="shared" si="13"/>
        <v>20</v>
      </c>
      <c r="I37" s="457">
        <f t="shared" si="13"/>
        <v>50</v>
      </c>
      <c r="J37" s="457">
        <f t="shared" si="13"/>
        <v>15</v>
      </c>
      <c r="K37" s="457">
        <f t="shared" si="13"/>
        <v>0</v>
      </c>
      <c r="L37" s="457">
        <f t="shared" si="13"/>
        <v>0</v>
      </c>
      <c r="M37" s="457">
        <f t="shared" si="13"/>
        <v>0</v>
      </c>
      <c r="N37" s="457">
        <f t="shared" si="13"/>
        <v>0</v>
      </c>
      <c r="O37" s="457">
        <f t="shared" si="13"/>
        <v>0</v>
      </c>
      <c r="P37" s="457">
        <f t="shared" si="13"/>
        <v>0</v>
      </c>
      <c r="Q37" s="457">
        <f t="shared" si="13"/>
        <v>0</v>
      </c>
      <c r="R37" s="457">
        <f t="shared" si="13"/>
        <v>0</v>
      </c>
      <c r="S37" s="457">
        <f t="shared" si="13"/>
        <v>0</v>
      </c>
      <c r="T37" s="457">
        <f t="shared" si="13"/>
        <v>0</v>
      </c>
      <c r="U37" s="457">
        <f t="shared" si="13"/>
        <v>0</v>
      </c>
      <c r="V37" s="457">
        <f t="shared" si="13"/>
        <v>0</v>
      </c>
      <c r="W37" s="457">
        <f t="shared" si="13"/>
        <v>0</v>
      </c>
      <c r="X37" s="457">
        <f t="shared" si="13"/>
        <v>0</v>
      </c>
      <c r="Y37" s="457">
        <f t="shared" si="13"/>
        <v>66</v>
      </c>
      <c r="Z37" s="457">
        <f t="shared" si="13"/>
        <v>154</v>
      </c>
      <c r="AA37" s="457">
        <f t="shared" si="13"/>
        <v>66</v>
      </c>
      <c r="AB37" s="457">
        <f t="shared" si="13"/>
        <v>154</v>
      </c>
      <c r="AC37" s="457">
        <f t="shared" si="13"/>
        <v>220</v>
      </c>
      <c r="AD37" s="354"/>
    </row>
    <row r="38" spans="1:30" s="273" customFormat="1" ht="16.5" customHeight="1" thickBot="1">
      <c r="A38" s="458" t="s">
        <v>14</v>
      </c>
      <c r="B38" s="459">
        <v>110</v>
      </c>
      <c r="C38" s="460">
        <v>2970</v>
      </c>
      <c r="D38" s="461">
        <v>2420</v>
      </c>
      <c r="E38" s="462">
        <v>770</v>
      </c>
      <c r="F38" s="461">
        <f aca="true" t="shared" si="14" ref="F38:AB38">SUM(F33,F37)</f>
        <v>1430</v>
      </c>
      <c r="G38" s="457">
        <f t="shared" si="14"/>
        <v>220</v>
      </c>
      <c r="H38" s="457">
        <v>224</v>
      </c>
      <c r="I38" s="457">
        <v>550</v>
      </c>
      <c r="J38" s="462">
        <f t="shared" si="14"/>
        <v>93</v>
      </c>
      <c r="K38" s="457">
        <v>198</v>
      </c>
      <c r="L38" s="457">
        <f t="shared" si="14"/>
        <v>106</v>
      </c>
      <c r="M38" s="457">
        <v>61</v>
      </c>
      <c r="N38" s="457">
        <f t="shared" si="14"/>
        <v>157</v>
      </c>
      <c r="O38" s="457">
        <v>259</v>
      </c>
      <c r="P38" s="457">
        <f t="shared" si="14"/>
        <v>263</v>
      </c>
      <c r="Q38" s="457">
        <f t="shared" si="14"/>
        <v>93</v>
      </c>
      <c r="R38" s="457">
        <f t="shared" si="14"/>
        <v>183</v>
      </c>
      <c r="S38" s="457">
        <f t="shared" si="14"/>
        <v>66</v>
      </c>
      <c r="T38" s="457">
        <f t="shared" si="14"/>
        <v>116</v>
      </c>
      <c r="U38" s="457">
        <f t="shared" si="14"/>
        <v>159</v>
      </c>
      <c r="V38" s="457">
        <f t="shared" si="14"/>
        <v>299</v>
      </c>
      <c r="W38" s="457">
        <v>220</v>
      </c>
      <c r="X38" s="457">
        <f t="shared" si="14"/>
        <v>480</v>
      </c>
      <c r="Y38" s="457">
        <f t="shared" si="14"/>
        <v>132</v>
      </c>
      <c r="Z38" s="457">
        <f t="shared" si="14"/>
        <v>608</v>
      </c>
      <c r="AA38" s="457">
        <v>352</v>
      </c>
      <c r="AB38" s="461">
        <f t="shared" si="14"/>
        <v>1088</v>
      </c>
      <c r="AC38" s="457">
        <v>2420</v>
      </c>
      <c r="AD38" s="354"/>
    </row>
    <row r="39" spans="1:29" s="469" customFormat="1" ht="16.5" customHeight="1" thickBot="1">
      <c r="A39" s="464" t="s">
        <v>40</v>
      </c>
      <c r="B39" s="465"/>
      <c r="C39" s="466"/>
      <c r="D39" s="466"/>
      <c r="E39" s="467"/>
      <c r="F39" s="466"/>
      <c r="G39" s="465"/>
      <c r="H39" s="465"/>
      <c r="I39" s="465"/>
      <c r="J39" s="467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8"/>
    </row>
    <row r="40" spans="1:36" s="264" customFormat="1" ht="16.5" customHeight="1" thickBot="1">
      <c r="A40" s="470" t="s">
        <v>34</v>
      </c>
      <c r="B40" s="471">
        <v>10</v>
      </c>
      <c r="C40" s="471">
        <v>220</v>
      </c>
      <c r="D40" s="472">
        <v>220</v>
      </c>
      <c r="E40" s="473">
        <v>220</v>
      </c>
      <c r="F40" s="473"/>
      <c r="G40" s="474"/>
      <c r="H40" s="473"/>
      <c r="I40" s="474"/>
      <c r="J40" s="473"/>
      <c r="K40" s="475">
        <v>40</v>
      </c>
      <c r="L40" s="476"/>
      <c r="M40" s="476">
        <v>34</v>
      </c>
      <c r="N40" s="477"/>
      <c r="O40" s="472">
        <f>SUM(K40,M40)</f>
        <v>74</v>
      </c>
      <c r="P40" s="473"/>
      <c r="Q40" s="475">
        <v>40</v>
      </c>
      <c r="R40" s="476"/>
      <c r="S40" s="476">
        <v>26</v>
      </c>
      <c r="T40" s="477"/>
      <c r="U40" s="478">
        <f>SUM(Q40,S40)</f>
        <v>66</v>
      </c>
      <c r="V40" s="473"/>
      <c r="W40" s="475">
        <v>40</v>
      </c>
      <c r="X40" s="476"/>
      <c r="Y40" s="476">
        <v>40</v>
      </c>
      <c r="Z40" s="477"/>
      <c r="AA40" s="478">
        <f>SUM(W40,Y40)</f>
        <v>80</v>
      </c>
      <c r="AB40" s="473"/>
      <c r="AC40" s="479">
        <f>SUM(O40,U40,AA40)</f>
        <v>220</v>
      </c>
      <c r="AD40" s="273"/>
      <c r="AE40" s="480"/>
      <c r="AF40" s="480"/>
      <c r="AG40" s="480"/>
      <c r="AH40" s="480"/>
      <c r="AI40" s="480"/>
      <c r="AJ40" s="480"/>
    </row>
    <row r="41" spans="1:252" s="490" customFormat="1" ht="5.25" customHeight="1">
      <c r="A41" s="481"/>
      <c r="B41" s="482"/>
      <c r="C41" s="483"/>
      <c r="D41" s="484"/>
      <c r="E41" s="485"/>
      <c r="F41" s="485"/>
      <c r="G41" s="485"/>
      <c r="H41" s="485"/>
      <c r="I41" s="485"/>
      <c r="J41" s="485"/>
      <c r="K41" s="485"/>
      <c r="L41" s="485"/>
      <c r="M41" s="486"/>
      <c r="N41" s="486"/>
      <c r="O41" s="487"/>
      <c r="P41" s="486"/>
      <c r="Q41" s="485"/>
      <c r="R41" s="485"/>
      <c r="S41" s="485"/>
      <c r="T41" s="488"/>
      <c r="U41" s="484"/>
      <c r="V41" s="488"/>
      <c r="W41" s="488"/>
      <c r="X41" s="488"/>
      <c r="Y41" s="488"/>
      <c r="Z41" s="488"/>
      <c r="AA41" s="484"/>
      <c r="AB41" s="488"/>
      <c r="AC41" s="484"/>
      <c r="AD41" s="273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89"/>
      <c r="CK41" s="489"/>
      <c r="CL41" s="489"/>
      <c r="CM41" s="489"/>
      <c r="CN41" s="489"/>
      <c r="CO41" s="489"/>
      <c r="CP41" s="489"/>
      <c r="CQ41" s="489"/>
      <c r="CR41" s="489"/>
      <c r="CS41" s="489"/>
      <c r="CT41" s="489"/>
      <c r="CU41" s="489"/>
      <c r="CV41" s="489"/>
      <c r="CW41" s="489"/>
      <c r="CX41" s="489"/>
      <c r="CY41" s="489"/>
      <c r="CZ41" s="489"/>
      <c r="DA41" s="489"/>
      <c r="DB41" s="489"/>
      <c r="DC41" s="489"/>
      <c r="DD41" s="489"/>
      <c r="DE41" s="489"/>
      <c r="DF41" s="489"/>
      <c r="DG41" s="489"/>
      <c r="DH41" s="489"/>
      <c r="DI41" s="489"/>
      <c r="DJ41" s="489"/>
      <c r="DK41" s="489"/>
      <c r="DL41" s="489"/>
      <c r="DM41" s="489"/>
      <c r="DN41" s="489"/>
      <c r="DO41" s="489"/>
      <c r="DP41" s="489"/>
      <c r="DQ41" s="489"/>
      <c r="DR41" s="489"/>
      <c r="DS41" s="489"/>
      <c r="DT41" s="489"/>
      <c r="DU41" s="489"/>
      <c r="DV41" s="489"/>
      <c r="DW41" s="489"/>
      <c r="DX41" s="489"/>
      <c r="DY41" s="489"/>
      <c r="DZ41" s="489"/>
      <c r="EA41" s="489"/>
      <c r="EB41" s="489"/>
      <c r="EC41" s="489"/>
      <c r="ED41" s="489"/>
      <c r="EE41" s="489"/>
      <c r="EF41" s="489"/>
      <c r="EG41" s="489"/>
      <c r="EH41" s="489"/>
      <c r="EI41" s="489"/>
      <c r="EJ41" s="489"/>
      <c r="EK41" s="489"/>
      <c r="EL41" s="489"/>
      <c r="EM41" s="489"/>
      <c r="EN41" s="489"/>
      <c r="EO41" s="489"/>
      <c r="EP41" s="489"/>
      <c r="EQ41" s="489"/>
      <c r="ER41" s="489"/>
      <c r="ES41" s="489"/>
      <c r="ET41" s="489"/>
      <c r="EU41" s="489"/>
      <c r="EV41" s="489"/>
      <c r="EW41" s="489"/>
      <c r="EX41" s="489"/>
      <c r="EY41" s="489"/>
      <c r="EZ41" s="489"/>
      <c r="FA41" s="489"/>
      <c r="FB41" s="489"/>
      <c r="FC41" s="489"/>
      <c r="FD41" s="489"/>
      <c r="FE41" s="489"/>
      <c r="FF41" s="489"/>
      <c r="FG41" s="489"/>
      <c r="FH41" s="489"/>
      <c r="FI41" s="489"/>
      <c r="FJ41" s="489"/>
      <c r="FK41" s="489"/>
      <c r="FL41" s="489"/>
      <c r="FM41" s="489"/>
      <c r="FN41" s="489"/>
      <c r="FO41" s="489"/>
      <c r="FP41" s="489"/>
      <c r="FQ41" s="489"/>
      <c r="FR41" s="489"/>
      <c r="FS41" s="489"/>
      <c r="FT41" s="489"/>
      <c r="FU41" s="489"/>
      <c r="FV41" s="489"/>
      <c r="FW41" s="489"/>
      <c r="FX41" s="489"/>
      <c r="FY41" s="489"/>
      <c r="FZ41" s="489"/>
      <c r="GA41" s="489"/>
      <c r="GB41" s="489"/>
      <c r="GC41" s="489"/>
      <c r="GD41" s="489"/>
      <c r="GE41" s="489"/>
      <c r="GF41" s="489"/>
      <c r="GG41" s="489"/>
      <c r="GH41" s="489"/>
      <c r="GI41" s="489"/>
      <c r="GJ41" s="489"/>
      <c r="GK41" s="489"/>
      <c r="GL41" s="489"/>
      <c r="GM41" s="489"/>
      <c r="GN41" s="489"/>
      <c r="GO41" s="489"/>
      <c r="GP41" s="489"/>
      <c r="GQ41" s="489"/>
      <c r="GR41" s="489"/>
      <c r="GS41" s="489"/>
      <c r="GT41" s="489"/>
      <c r="GU41" s="489"/>
      <c r="GV41" s="489"/>
      <c r="GW41" s="489"/>
      <c r="GX41" s="489"/>
      <c r="GY41" s="489"/>
      <c r="GZ41" s="489"/>
      <c r="HA41" s="489"/>
      <c r="HB41" s="489"/>
      <c r="HC41" s="489"/>
      <c r="HD41" s="489"/>
      <c r="HE41" s="489"/>
      <c r="HF41" s="489"/>
      <c r="HG41" s="489"/>
      <c r="HH41" s="489"/>
      <c r="HI41" s="489"/>
      <c r="HJ41" s="489"/>
      <c r="HK41" s="489"/>
      <c r="HL41" s="489"/>
      <c r="HM41" s="489"/>
      <c r="HN41" s="489"/>
      <c r="HO41" s="489"/>
      <c r="HP41" s="489"/>
      <c r="HQ41" s="489"/>
      <c r="HR41" s="489"/>
      <c r="HS41" s="489"/>
      <c r="HT41" s="489"/>
      <c r="HU41" s="489"/>
      <c r="HV41" s="489"/>
      <c r="HW41" s="489"/>
      <c r="HX41" s="489"/>
      <c r="HY41" s="489"/>
      <c r="HZ41" s="489"/>
      <c r="IA41" s="489"/>
      <c r="IB41" s="489"/>
      <c r="IC41" s="489"/>
      <c r="ID41" s="489"/>
      <c r="IE41" s="489"/>
      <c r="IF41" s="489"/>
      <c r="IG41" s="489"/>
      <c r="IH41" s="489"/>
      <c r="II41" s="489"/>
      <c r="IJ41" s="489"/>
      <c r="IK41" s="489"/>
      <c r="IL41" s="489"/>
      <c r="IM41" s="489"/>
      <c r="IN41" s="489"/>
      <c r="IO41" s="489"/>
      <c r="IP41" s="489"/>
      <c r="IQ41" s="489"/>
      <c r="IR41" s="489"/>
    </row>
    <row r="42" spans="1:23" s="493" customFormat="1" ht="10.5" customHeight="1">
      <c r="A42" s="492"/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2"/>
      <c r="U42" s="492"/>
      <c r="V42" s="492"/>
      <c r="W42" s="492"/>
    </row>
    <row r="43" spans="1:29" s="463" customFormat="1" ht="26.25" customHeight="1">
      <c r="A43" s="492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2"/>
      <c r="U43" s="492"/>
      <c r="V43" s="492"/>
      <c r="W43" s="492"/>
      <c r="X43" s="493"/>
      <c r="Y43" s="493"/>
      <c r="Z43" s="493"/>
      <c r="AA43" s="493"/>
      <c r="AB43" s="493"/>
      <c r="AC43" s="493"/>
    </row>
    <row r="44" spans="1:29" s="463" customFormat="1" ht="8.25" customHeight="1">
      <c r="A44" s="492"/>
      <c r="B44" s="491"/>
      <c r="C44" s="491"/>
      <c r="D44" s="492"/>
      <c r="E44" s="491"/>
      <c r="F44" s="491"/>
      <c r="G44" s="491"/>
      <c r="H44" s="491"/>
      <c r="I44" s="491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3"/>
      <c r="Y44" s="493"/>
      <c r="Z44" s="493"/>
      <c r="AA44" s="493"/>
      <c r="AB44" s="493"/>
      <c r="AC44" s="493"/>
    </row>
    <row r="45" spans="1:29" s="463" customFormat="1" ht="15.75">
      <c r="A45" s="494"/>
      <c r="B45" s="491"/>
      <c r="C45" s="491"/>
      <c r="D45" s="492"/>
      <c r="E45" s="491"/>
      <c r="F45" s="491"/>
      <c r="G45" s="491"/>
      <c r="H45" s="491"/>
      <c r="I45" s="491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3"/>
      <c r="Y45" s="493"/>
      <c r="Z45" s="493"/>
      <c r="AA45" s="493"/>
      <c r="AB45" s="493"/>
      <c r="AC45" s="493"/>
    </row>
    <row r="46" spans="1:29" s="463" customFormat="1" ht="15.75" customHeight="1">
      <c r="A46" s="492"/>
      <c r="B46" s="491"/>
      <c r="C46" s="491"/>
      <c r="D46" s="492"/>
      <c r="E46" s="491"/>
      <c r="F46" s="491"/>
      <c r="G46" s="491"/>
      <c r="H46" s="491"/>
      <c r="I46" s="491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3"/>
      <c r="Y46" s="493"/>
      <c r="Z46" s="493"/>
      <c r="AA46" s="493"/>
      <c r="AB46" s="493"/>
      <c r="AC46" s="493"/>
    </row>
    <row r="47" spans="1:23" s="493" customFormat="1" ht="12.75">
      <c r="A47" s="492"/>
      <c r="B47" s="491"/>
      <c r="C47" s="491"/>
      <c r="D47" s="258"/>
      <c r="E47" s="254"/>
      <c r="F47" s="254"/>
      <c r="G47" s="254"/>
      <c r="H47" s="254"/>
      <c r="I47" s="254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</row>
    <row r="48" spans="1:23" s="493" customFormat="1" ht="12.75">
      <c r="A48" s="258"/>
      <c r="B48" s="254"/>
      <c r="C48" s="254"/>
      <c r="D48" s="258"/>
      <c r="E48" s="254"/>
      <c r="F48" s="254"/>
      <c r="G48" s="254"/>
      <c r="H48" s="254"/>
      <c r="I48" s="254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</row>
    <row r="49" spans="1:29" s="493" customFormat="1" ht="12.75">
      <c r="A49" s="258"/>
      <c r="B49" s="254"/>
      <c r="C49" s="254"/>
      <c r="D49" s="258"/>
      <c r="E49" s="254"/>
      <c r="F49" s="254"/>
      <c r="G49" s="254"/>
      <c r="H49" s="254"/>
      <c r="I49" s="254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1"/>
      <c r="Y49" s="251"/>
      <c r="Z49" s="251"/>
      <c r="AA49" s="251"/>
      <c r="AB49" s="251"/>
      <c r="AC49" s="251"/>
    </row>
    <row r="50" spans="1:29" s="493" customFormat="1" ht="12.75">
      <c r="A50" s="258"/>
      <c r="B50" s="254"/>
      <c r="C50" s="254"/>
      <c r="D50" s="258"/>
      <c r="E50" s="254"/>
      <c r="F50" s="254"/>
      <c r="G50" s="254"/>
      <c r="H50" s="254"/>
      <c r="I50" s="254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1"/>
      <c r="Y50" s="251"/>
      <c r="Z50" s="251"/>
      <c r="AA50" s="251"/>
      <c r="AB50" s="251"/>
      <c r="AC50" s="251"/>
    </row>
    <row r="51" spans="1:29" s="493" customFormat="1" ht="12.75">
      <c r="A51" s="258"/>
      <c r="B51" s="254"/>
      <c r="C51" s="254"/>
      <c r="D51" s="258"/>
      <c r="E51" s="254"/>
      <c r="F51" s="254"/>
      <c r="G51" s="254"/>
      <c r="H51" s="254"/>
      <c r="I51" s="254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1"/>
      <c r="Y51" s="251"/>
      <c r="Z51" s="251"/>
      <c r="AA51" s="251"/>
      <c r="AB51" s="251"/>
      <c r="AC51" s="251"/>
    </row>
    <row r="52" spans="1:29" s="493" customFormat="1" ht="12.75">
      <c r="A52" s="258"/>
      <c r="B52" s="254"/>
      <c r="C52" s="254"/>
      <c r="D52" s="258"/>
      <c r="E52" s="254"/>
      <c r="F52" s="254"/>
      <c r="G52" s="254"/>
      <c r="H52" s="254"/>
      <c r="I52" s="254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1"/>
      <c r="Y52" s="251"/>
      <c r="Z52" s="251"/>
      <c r="AA52" s="251"/>
      <c r="AB52" s="251"/>
      <c r="AC52" s="251"/>
    </row>
    <row r="53" spans="1:29" s="493" customFormat="1" ht="12.75">
      <c r="A53" s="258"/>
      <c r="B53" s="254"/>
      <c r="C53" s="254"/>
      <c r="D53" s="258"/>
      <c r="E53" s="254"/>
      <c r="F53" s="254"/>
      <c r="G53" s="254"/>
      <c r="H53" s="254"/>
      <c r="I53" s="254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1"/>
      <c r="Y53" s="251"/>
      <c r="Z53" s="251"/>
      <c r="AA53" s="251"/>
      <c r="AB53" s="251"/>
      <c r="AC53" s="251"/>
    </row>
    <row r="54" spans="1:29" s="493" customFormat="1" ht="12.75">
      <c r="A54" s="258"/>
      <c r="B54" s="254"/>
      <c r="C54" s="254"/>
      <c r="D54" s="258"/>
      <c r="E54" s="254"/>
      <c r="F54" s="254"/>
      <c r="G54" s="254"/>
      <c r="H54" s="254"/>
      <c r="I54" s="254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1"/>
      <c r="Y54" s="251"/>
      <c r="Z54" s="251"/>
      <c r="AA54" s="251"/>
      <c r="AB54" s="251"/>
      <c r="AC54" s="251"/>
    </row>
    <row r="55" spans="1:29" s="493" customFormat="1" ht="12.75">
      <c r="A55" s="258"/>
      <c r="B55" s="254"/>
      <c r="C55" s="254"/>
      <c r="D55" s="258"/>
      <c r="E55" s="254"/>
      <c r="F55" s="254"/>
      <c r="G55" s="254"/>
      <c r="H55" s="254"/>
      <c r="I55" s="254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1"/>
      <c r="Y55" s="251"/>
      <c r="Z55" s="251"/>
      <c r="AA55" s="251"/>
      <c r="AB55" s="251"/>
      <c r="AC55" s="251"/>
    </row>
    <row r="56" spans="1:23" ht="12.75">
      <c r="A56" s="258"/>
      <c r="B56" s="254"/>
      <c r="C56" s="254"/>
      <c r="D56" s="258"/>
      <c r="E56" s="254"/>
      <c r="F56" s="254"/>
      <c r="G56" s="254"/>
      <c r="H56" s="254"/>
      <c r="I56" s="254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</row>
    <row r="57" spans="1:23" ht="12.75">
      <c r="A57" s="258"/>
      <c r="B57" s="254"/>
      <c r="C57" s="254"/>
      <c r="D57" s="258"/>
      <c r="E57" s="254"/>
      <c r="F57" s="254"/>
      <c r="G57" s="254"/>
      <c r="H57" s="254"/>
      <c r="I57" s="254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</row>
    <row r="58" spans="1:23" ht="12.75">
      <c r="A58" s="258"/>
      <c r="B58" s="254"/>
      <c r="C58" s="254"/>
      <c r="D58" s="258"/>
      <c r="E58" s="254"/>
      <c r="F58" s="254"/>
      <c r="G58" s="254"/>
      <c r="H58" s="254"/>
      <c r="I58" s="254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</row>
    <row r="59" spans="1:23" ht="12.75">
      <c r="A59" s="258"/>
      <c r="B59" s="254"/>
      <c r="C59" s="254"/>
      <c r="D59" s="258"/>
      <c r="E59" s="254"/>
      <c r="F59" s="254"/>
      <c r="G59" s="254"/>
      <c r="H59" s="254"/>
      <c r="I59" s="254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</row>
    <row r="60" spans="1:23" ht="12.75">
      <c r="A60" s="258"/>
      <c r="B60" s="254"/>
      <c r="C60" s="254"/>
      <c r="D60" s="258"/>
      <c r="E60" s="254"/>
      <c r="F60" s="254"/>
      <c r="G60" s="254"/>
      <c r="H60" s="254"/>
      <c r="I60" s="254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</row>
    <row r="61" spans="1:23" ht="12.75">
      <c r="A61" s="258"/>
      <c r="B61" s="254"/>
      <c r="C61" s="254"/>
      <c r="D61" s="258"/>
      <c r="E61" s="254"/>
      <c r="F61" s="254"/>
      <c r="G61" s="254"/>
      <c r="H61" s="254"/>
      <c r="I61" s="254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</row>
    <row r="62" spans="1:23" ht="12.75">
      <c r="A62" s="258"/>
      <c r="B62" s="254"/>
      <c r="C62" s="254"/>
      <c r="D62" s="258"/>
      <c r="E62" s="254"/>
      <c r="F62" s="254"/>
      <c r="G62" s="254"/>
      <c r="H62" s="254"/>
      <c r="I62" s="254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</row>
    <row r="63" spans="1:23" ht="12.75">
      <c r="A63" s="258"/>
      <c r="B63" s="254"/>
      <c r="C63" s="254"/>
      <c r="D63" s="258"/>
      <c r="E63" s="254"/>
      <c r="F63" s="254"/>
      <c r="G63" s="254"/>
      <c r="H63" s="254"/>
      <c r="I63" s="254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</row>
    <row r="64" spans="1:23" ht="12.75">
      <c r="A64" s="258"/>
      <c r="B64" s="254"/>
      <c r="C64" s="254"/>
      <c r="D64" s="258"/>
      <c r="E64" s="254"/>
      <c r="F64" s="254"/>
      <c r="G64" s="254"/>
      <c r="H64" s="254"/>
      <c r="I64" s="254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</row>
    <row r="65" spans="1:23" ht="12.75">
      <c r="A65" s="258"/>
      <c r="B65" s="254"/>
      <c r="C65" s="254"/>
      <c r="D65" s="258"/>
      <c r="E65" s="254"/>
      <c r="F65" s="254"/>
      <c r="G65" s="254"/>
      <c r="H65" s="254"/>
      <c r="I65" s="254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</row>
    <row r="66" spans="1:23" ht="12.75">
      <c r="A66" s="258"/>
      <c r="B66" s="254"/>
      <c r="C66" s="254"/>
      <c r="D66" s="258"/>
      <c r="E66" s="254"/>
      <c r="F66" s="254"/>
      <c r="G66" s="254"/>
      <c r="H66" s="254"/>
      <c r="I66" s="254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</row>
    <row r="67" spans="1:23" ht="12.75">
      <c r="A67" s="258"/>
      <c r="B67" s="254"/>
      <c r="C67" s="254"/>
      <c r="D67" s="258"/>
      <c r="E67" s="254"/>
      <c r="F67" s="254"/>
      <c r="G67" s="254"/>
      <c r="H67" s="254"/>
      <c r="I67" s="254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</row>
    <row r="68" spans="1:23" ht="12.75">
      <c r="A68" s="258"/>
      <c r="B68" s="254"/>
      <c r="C68" s="254"/>
      <c r="D68" s="258"/>
      <c r="E68" s="254"/>
      <c r="F68" s="254"/>
      <c r="G68" s="254"/>
      <c r="H68" s="254"/>
      <c r="I68" s="254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</row>
    <row r="69" spans="1:23" ht="12.75">
      <c r="A69" s="258"/>
      <c r="B69" s="254"/>
      <c r="C69" s="254"/>
      <c r="D69" s="258"/>
      <c r="E69" s="254"/>
      <c r="F69" s="254"/>
      <c r="G69" s="254"/>
      <c r="H69" s="254"/>
      <c r="I69" s="254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</row>
    <row r="70" spans="1:23" ht="12.75">
      <c r="A70" s="258"/>
      <c r="B70" s="254"/>
      <c r="C70" s="254"/>
      <c r="D70" s="258"/>
      <c r="E70" s="254"/>
      <c r="F70" s="254"/>
      <c r="G70" s="254"/>
      <c r="H70" s="254"/>
      <c r="I70" s="254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</row>
    <row r="71" spans="1:23" ht="12.75">
      <c r="A71" s="258"/>
      <c r="B71" s="254"/>
      <c r="C71" s="254"/>
      <c r="D71" s="258"/>
      <c r="E71" s="254"/>
      <c r="F71" s="254"/>
      <c r="G71" s="254"/>
      <c r="H71" s="254"/>
      <c r="I71" s="254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</row>
    <row r="72" spans="1:23" ht="12.75">
      <c r="A72" s="258"/>
      <c r="B72" s="254"/>
      <c r="C72" s="254"/>
      <c r="D72" s="258"/>
      <c r="E72" s="254"/>
      <c r="F72" s="254"/>
      <c r="G72" s="254"/>
      <c r="H72" s="254"/>
      <c r="I72" s="254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</row>
    <row r="73" spans="1:23" ht="12.75">
      <c r="A73" s="258"/>
      <c r="B73" s="254"/>
      <c r="C73" s="254"/>
      <c r="D73" s="258"/>
      <c r="E73" s="254"/>
      <c r="F73" s="254"/>
      <c r="G73" s="254"/>
      <c r="H73" s="254"/>
      <c r="I73" s="254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</row>
    <row r="74" spans="1:23" ht="12.75">
      <c r="A74" s="258"/>
      <c r="B74" s="254"/>
      <c r="C74" s="254"/>
      <c r="D74" s="258"/>
      <c r="E74" s="254"/>
      <c r="F74" s="254"/>
      <c r="G74" s="254"/>
      <c r="H74" s="254"/>
      <c r="I74" s="254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</row>
    <row r="75" spans="1:23" ht="12.75">
      <c r="A75" s="258"/>
      <c r="B75" s="254"/>
      <c r="C75" s="254"/>
      <c r="D75" s="258"/>
      <c r="E75" s="254"/>
      <c r="F75" s="254"/>
      <c r="G75" s="254"/>
      <c r="H75" s="254"/>
      <c r="I75" s="254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</row>
    <row r="76" spans="1:23" ht="12.75">
      <c r="A76" s="258"/>
      <c r="B76" s="254"/>
      <c r="C76" s="254"/>
      <c r="D76" s="258"/>
      <c r="E76" s="254"/>
      <c r="F76" s="254"/>
      <c r="G76" s="254"/>
      <c r="H76" s="254"/>
      <c r="I76" s="254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</row>
    <row r="77" spans="1:23" ht="12.75">
      <c r="A77" s="258"/>
      <c r="B77" s="254"/>
      <c r="C77" s="254"/>
      <c r="D77" s="258"/>
      <c r="E77" s="254"/>
      <c r="F77" s="254"/>
      <c r="G77" s="254"/>
      <c r="H77" s="254"/>
      <c r="I77" s="254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</row>
    <row r="78" spans="1:23" ht="12.75">
      <c r="A78" s="258"/>
      <c r="B78" s="254"/>
      <c r="C78" s="254"/>
      <c r="D78" s="258"/>
      <c r="E78" s="254"/>
      <c r="F78" s="254"/>
      <c r="G78" s="254"/>
      <c r="H78" s="254"/>
      <c r="I78" s="254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</row>
    <row r="79" spans="1:23" ht="12.75">
      <c r="A79" s="258"/>
      <c r="B79" s="254"/>
      <c r="C79" s="254"/>
      <c r="D79" s="258"/>
      <c r="E79" s="254"/>
      <c r="F79" s="254"/>
      <c r="G79" s="254"/>
      <c r="H79" s="254"/>
      <c r="I79" s="254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</row>
    <row r="80" spans="1:23" ht="12.75">
      <c r="A80" s="258"/>
      <c r="B80" s="254"/>
      <c r="C80" s="254"/>
      <c r="D80" s="258"/>
      <c r="E80" s="254"/>
      <c r="F80" s="254"/>
      <c r="G80" s="254"/>
      <c r="H80" s="254"/>
      <c r="I80" s="254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</row>
    <row r="81" spans="1:23" ht="12.75">
      <c r="A81" s="258"/>
      <c r="B81" s="254"/>
      <c r="C81" s="254"/>
      <c r="D81" s="258"/>
      <c r="E81" s="254"/>
      <c r="F81" s="254"/>
      <c r="G81" s="254"/>
      <c r="H81" s="254"/>
      <c r="I81" s="254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</row>
    <row r="82" spans="1:23" ht="12.75">
      <c r="A82" s="258"/>
      <c r="B82" s="254"/>
      <c r="C82" s="254"/>
      <c r="D82" s="258"/>
      <c r="E82" s="254"/>
      <c r="F82" s="254"/>
      <c r="G82" s="254"/>
      <c r="H82" s="254"/>
      <c r="I82" s="254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</row>
    <row r="83" spans="1:23" ht="12.75">
      <c r="A83" s="258"/>
      <c r="B83" s="254"/>
      <c r="C83" s="254"/>
      <c r="D83" s="258"/>
      <c r="E83" s="254"/>
      <c r="F83" s="254"/>
      <c r="G83" s="254"/>
      <c r="H83" s="254"/>
      <c r="I83" s="254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</row>
    <row r="84" spans="1:23" ht="12.75">
      <c r="A84" s="258"/>
      <c r="B84" s="254"/>
      <c r="C84" s="254"/>
      <c r="D84" s="258"/>
      <c r="E84" s="254"/>
      <c r="F84" s="254"/>
      <c r="G84" s="254"/>
      <c r="H84" s="254"/>
      <c r="I84" s="254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</row>
    <row r="85" spans="1:23" ht="12.75">
      <c r="A85" s="258"/>
      <c r="B85" s="254"/>
      <c r="C85" s="254"/>
      <c r="D85" s="258"/>
      <c r="E85" s="254"/>
      <c r="F85" s="254"/>
      <c r="G85" s="254"/>
      <c r="H85" s="254"/>
      <c r="I85" s="254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</row>
    <row r="86" spans="1:23" ht="12.75">
      <c r="A86" s="258"/>
      <c r="B86" s="254"/>
      <c r="C86" s="254"/>
      <c r="D86" s="258"/>
      <c r="E86" s="254"/>
      <c r="F86" s="254"/>
      <c r="G86" s="254"/>
      <c r="H86" s="254"/>
      <c r="I86" s="254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</row>
    <row r="87" spans="1:23" ht="12.75">
      <c r="A87" s="258"/>
      <c r="B87" s="254"/>
      <c r="C87" s="254"/>
      <c r="D87" s="258"/>
      <c r="E87" s="254"/>
      <c r="F87" s="254"/>
      <c r="G87" s="254"/>
      <c r="H87" s="254"/>
      <c r="I87" s="254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</row>
    <row r="88" spans="1:23" ht="12.75">
      <c r="A88" s="258"/>
      <c r="B88" s="254"/>
      <c r="C88" s="254"/>
      <c r="D88" s="258"/>
      <c r="E88" s="254"/>
      <c r="F88" s="254"/>
      <c r="G88" s="254"/>
      <c r="H88" s="254"/>
      <c r="I88" s="254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</row>
    <row r="89" spans="1:23" ht="12.75">
      <c r="A89" s="258"/>
      <c r="B89" s="254"/>
      <c r="C89" s="254"/>
      <c r="D89" s="258"/>
      <c r="E89" s="254"/>
      <c r="F89" s="254"/>
      <c r="G89" s="254"/>
      <c r="H89" s="254"/>
      <c r="I89" s="254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</row>
    <row r="90" spans="1:23" ht="12.75">
      <c r="A90" s="258"/>
      <c r="B90" s="254"/>
      <c r="C90" s="254"/>
      <c r="D90" s="258"/>
      <c r="E90" s="254"/>
      <c r="F90" s="254"/>
      <c r="G90" s="254"/>
      <c r="H90" s="254"/>
      <c r="I90" s="254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</row>
    <row r="91" spans="1:23" ht="12.75">
      <c r="A91" s="258"/>
      <c r="B91" s="254"/>
      <c r="C91" s="254"/>
      <c r="D91" s="258"/>
      <c r="E91" s="254"/>
      <c r="F91" s="254"/>
      <c r="G91" s="254"/>
      <c r="H91" s="254"/>
      <c r="I91" s="254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</row>
    <row r="92" spans="1:23" ht="12.75">
      <c r="A92" s="258"/>
      <c r="B92" s="254"/>
      <c r="C92" s="254"/>
      <c r="D92" s="258"/>
      <c r="E92" s="254"/>
      <c r="F92" s="254"/>
      <c r="G92" s="254"/>
      <c r="H92" s="254"/>
      <c r="I92" s="254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</row>
    <row r="93" spans="1:23" ht="12.75">
      <c r="A93" s="258"/>
      <c r="B93" s="254"/>
      <c r="C93" s="254"/>
      <c r="D93" s="258"/>
      <c r="E93" s="254"/>
      <c r="F93" s="254"/>
      <c r="G93" s="254"/>
      <c r="H93" s="254"/>
      <c r="I93" s="254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</row>
    <row r="94" spans="1:23" ht="12.75">
      <c r="A94" s="258"/>
      <c r="B94" s="254"/>
      <c r="C94" s="254"/>
      <c r="D94" s="258"/>
      <c r="E94" s="254"/>
      <c r="F94" s="254"/>
      <c r="G94" s="254"/>
      <c r="H94" s="254"/>
      <c r="I94" s="254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</row>
    <row r="95" spans="1:23" ht="12.75">
      <c r="A95" s="258"/>
      <c r="B95" s="254"/>
      <c r="C95" s="254"/>
      <c r="D95" s="258"/>
      <c r="E95" s="254"/>
      <c r="F95" s="254"/>
      <c r="G95" s="254"/>
      <c r="H95" s="254"/>
      <c r="I95" s="254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</row>
    <row r="96" spans="1:23" ht="12.75">
      <c r="A96" s="258"/>
      <c r="B96" s="254"/>
      <c r="C96" s="254"/>
      <c r="D96" s="258"/>
      <c r="E96" s="254"/>
      <c r="F96" s="254"/>
      <c r="G96" s="254"/>
      <c r="H96" s="254"/>
      <c r="I96" s="254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</row>
    <row r="97" spans="1:23" ht="12.75">
      <c r="A97" s="258"/>
      <c r="B97" s="254"/>
      <c r="C97" s="254"/>
      <c r="D97" s="258"/>
      <c r="E97" s="254"/>
      <c r="F97" s="254"/>
      <c r="G97" s="254"/>
      <c r="H97" s="254"/>
      <c r="I97" s="254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</row>
    <row r="98" spans="1:23" ht="12.75">
      <c r="A98" s="258"/>
      <c r="B98" s="254"/>
      <c r="C98" s="254"/>
      <c r="D98" s="258"/>
      <c r="E98" s="254"/>
      <c r="F98" s="254"/>
      <c r="G98" s="254"/>
      <c r="H98" s="254"/>
      <c r="I98" s="254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</row>
    <row r="99" spans="1:23" ht="12.75">
      <c r="A99" s="258"/>
      <c r="B99" s="254"/>
      <c r="C99" s="254"/>
      <c r="D99" s="258"/>
      <c r="E99" s="254"/>
      <c r="F99" s="254"/>
      <c r="G99" s="254"/>
      <c r="H99" s="254"/>
      <c r="I99" s="254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</row>
    <row r="100" spans="1:23" ht="12.75">
      <c r="A100" s="258"/>
      <c r="B100" s="254"/>
      <c r="C100" s="254"/>
      <c r="D100" s="258"/>
      <c r="E100" s="254"/>
      <c r="F100" s="254"/>
      <c r="G100" s="254"/>
      <c r="H100" s="254"/>
      <c r="I100" s="254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</row>
    <row r="101" spans="1:23" ht="12.75">
      <c r="A101" s="258"/>
      <c r="B101" s="254"/>
      <c r="C101" s="254"/>
      <c r="D101" s="258"/>
      <c r="E101" s="254"/>
      <c r="F101" s="254"/>
      <c r="G101" s="254"/>
      <c r="H101" s="254"/>
      <c r="I101" s="254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</row>
    <row r="102" spans="1:23" ht="12.75">
      <c r="A102" s="258"/>
      <c r="B102" s="254"/>
      <c r="C102" s="254"/>
      <c r="D102" s="258"/>
      <c r="E102" s="254"/>
      <c r="F102" s="254"/>
      <c r="G102" s="254"/>
      <c r="H102" s="254"/>
      <c r="I102" s="254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</row>
    <row r="103" spans="1:23" ht="12.75">
      <c r="A103" s="258"/>
      <c r="B103" s="254"/>
      <c r="C103" s="254"/>
      <c r="D103" s="258"/>
      <c r="E103" s="254"/>
      <c r="F103" s="254"/>
      <c r="G103" s="254"/>
      <c r="H103" s="254"/>
      <c r="I103" s="254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</row>
    <row r="104" spans="1:23" ht="12.75">
      <c r="A104" s="258"/>
      <c r="B104" s="254"/>
      <c r="C104" s="254"/>
      <c r="D104" s="258"/>
      <c r="E104" s="254"/>
      <c r="F104" s="254"/>
      <c r="G104" s="254"/>
      <c r="H104" s="254"/>
      <c r="I104" s="254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</row>
    <row r="105" spans="1:23" ht="12.75">
      <c r="A105" s="258"/>
      <c r="B105" s="254"/>
      <c r="C105" s="254"/>
      <c r="D105" s="258"/>
      <c r="E105" s="254"/>
      <c r="F105" s="254"/>
      <c r="G105" s="254"/>
      <c r="H105" s="254"/>
      <c r="I105" s="254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</row>
    <row r="106" spans="1:23" ht="12.75">
      <c r="A106" s="258"/>
      <c r="B106" s="254"/>
      <c r="C106" s="254"/>
      <c r="D106" s="258"/>
      <c r="E106" s="254"/>
      <c r="F106" s="254"/>
      <c r="G106" s="254"/>
      <c r="H106" s="254"/>
      <c r="I106" s="254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</row>
    <row r="107" spans="1:23" ht="12.75">
      <c r="A107" s="258"/>
      <c r="B107" s="254"/>
      <c r="C107" s="254"/>
      <c r="D107" s="258"/>
      <c r="E107" s="254"/>
      <c r="F107" s="254"/>
      <c r="G107" s="254"/>
      <c r="H107" s="254"/>
      <c r="I107" s="254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</row>
    <row r="108" spans="1:23" ht="12.75">
      <c r="A108" s="258"/>
      <c r="B108" s="254"/>
      <c r="C108" s="254"/>
      <c r="D108" s="258"/>
      <c r="E108" s="254"/>
      <c r="F108" s="254"/>
      <c r="G108" s="254"/>
      <c r="H108" s="254"/>
      <c r="I108" s="254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</row>
    <row r="109" spans="1:23" ht="12.75">
      <c r="A109" s="258"/>
      <c r="B109" s="254"/>
      <c r="C109" s="254"/>
      <c r="D109" s="258"/>
      <c r="E109" s="254"/>
      <c r="F109" s="254"/>
      <c r="G109" s="254"/>
      <c r="H109" s="254"/>
      <c r="I109" s="254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</row>
    <row r="110" spans="1:23" ht="12.75">
      <c r="A110" s="258"/>
      <c r="B110" s="254"/>
      <c r="C110" s="254"/>
      <c r="D110" s="258"/>
      <c r="E110" s="254"/>
      <c r="F110" s="254"/>
      <c r="G110" s="254"/>
      <c r="H110" s="254"/>
      <c r="I110" s="254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</row>
    <row r="111" spans="1:23" ht="12.75">
      <c r="A111" s="258"/>
      <c r="B111" s="254"/>
      <c r="C111" s="254"/>
      <c r="D111" s="258"/>
      <c r="E111" s="254"/>
      <c r="F111" s="254"/>
      <c r="G111" s="254"/>
      <c r="H111" s="254"/>
      <c r="I111" s="254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</row>
    <row r="112" spans="1:23" ht="12.75">
      <c r="A112" s="258"/>
      <c r="B112" s="254"/>
      <c r="C112" s="254"/>
      <c r="D112" s="258"/>
      <c r="E112" s="254"/>
      <c r="F112" s="254"/>
      <c r="G112" s="254"/>
      <c r="H112" s="254"/>
      <c r="I112" s="254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</row>
    <row r="113" spans="1:23" ht="12.75">
      <c r="A113" s="258"/>
      <c r="B113" s="254"/>
      <c r="C113" s="254"/>
      <c r="D113" s="258"/>
      <c r="E113" s="254"/>
      <c r="F113" s="254"/>
      <c r="G113" s="254"/>
      <c r="H113" s="254"/>
      <c r="I113" s="254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</row>
    <row r="114" spans="1:23" ht="12.75">
      <c r="A114" s="258"/>
      <c r="B114" s="254"/>
      <c r="C114" s="254"/>
      <c r="D114" s="258"/>
      <c r="E114" s="254"/>
      <c r="F114" s="254"/>
      <c r="G114" s="254"/>
      <c r="H114" s="254"/>
      <c r="I114" s="254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</row>
    <row r="115" spans="1:23" ht="12.75">
      <c r="A115" s="258"/>
      <c r="B115" s="254"/>
      <c r="C115" s="254"/>
      <c r="D115" s="258"/>
      <c r="E115" s="254"/>
      <c r="F115" s="254"/>
      <c r="G115" s="254"/>
      <c r="H115" s="254"/>
      <c r="I115" s="254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</row>
    <row r="116" spans="1:23" ht="12.75">
      <c r="A116" s="258"/>
      <c r="B116" s="254"/>
      <c r="C116" s="254"/>
      <c r="D116" s="258"/>
      <c r="E116" s="254"/>
      <c r="F116" s="254"/>
      <c r="G116" s="254"/>
      <c r="H116" s="254"/>
      <c r="I116" s="254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</row>
    <row r="117" spans="1:23" ht="12.75">
      <c r="A117" s="258"/>
      <c r="B117" s="254"/>
      <c r="C117" s="254"/>
      <c r="D117" s="258"/>
      <c r="E117" s="254"/>
      <c r="F117" s="254"/>
      <c r="G117" s="254"/>
      <c r="H117" s="254"/>
      <c r="I117" s="254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</row>
    <row r="118" spans="1:23" ht="12.75">
      <c r="A118" s="258"/>
      <c r="B118" s="254"/>
      <c r="C118" s="254"/>
      <c r="D118" s="258"/>
      <c r="E118" s="254"/>
      <c r="F118" s="254"/>
      <c r="G118" s="254"/>
      <c r="H118" s="254"/>
      <c r="I118" s="254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</row>
    <row r="119" spans="1:23" ht="12.75">
      <c r="A119" s="258"/>
      <c r="B119" s="254"/>
      <c r="C119" s="254"/>
      <c r="D119" s="258"/>
      <c r="E119" s="254"/>
      <c r="F119" s="254"/>
      <c r="G119" s="254"/>
      <c r="H119" s="254"/>
      <c r="I119" s="254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</row>
    <row r="120" spans="1:23" ht="12.75">
      <c r="A120" s="258"/>
      <c r="B120" s="254"/>
      <c r="C120" s="254"/>
      <c r="D120" s="258"/>
      <c r="E120" s="254"/>
      <c r="F120" s="254"/>
      <c r="G120" s="254"/>
      <c r="H120" s="254"/>
      <c r="I120" s="254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</row>
    <row r="121" spans="1:23" ht="12.75">
      <c r="A121" s="258"/>
      <c r="B121" s="254"/>
      <c r="C121" s="254"/>
      <c r="D121" s="258"/>
      <c r="E121" s="254"/>
      <c r="F121" s="254"/>
      <c r="G121" s="254"/>
      <c r="H121" s="254"/>
      <c r="I121" s="254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</row>
    <row r="122" spans="1:23" ht="12.75">
      <c r="A122" s="258"/>
      <c r="B122" s="254"/>
      <c r="C122" s="254"/>
      <c r="D122" s="258"/>
      <c r="E122" s="254"/>
      <c r="F122" s="254"/>
      <c r="G122" s="254"/>
      <c r="H122" s="254"/>
      <c r="I122" s="254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</row>
    <row r="123" spans="1:23" ht="12.75">
      <c r="A123" s="258"/>
      <c r="B123" s="254"/>
      <c r="C123" s="254"/>
      <c r="D123" s="258"/>
      <c r="E123" s="254"/>
      <c r="F123" s="254"/>
      <c r="G123" s="254"/>
      <c r="H123" s="254"/>
      <c r="I123" s="254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</row>
    <row r="124" spans="1:23" ht="12.75">
      <c r="A124" s="258"/>
      <c r="B124" s="254"/>
      <c r="C124" s="254"/>
      <c r="D124" s="258"/>
      <c r="E124" s="254"/>
      <c r="F124" s="254"/>
      <c r="G124" s="254"/>
      <c r="H124" s="254"/>
      <c r="I124" s="254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</row>
    <row r="125" spans="1:23" ht="12.75">
      <c r="A125" s="258"/>
      <c r="B125" s="254"/>
      <c r="C125" s="254"/>
      <c r="D125" s="258"/>
      <c r="E125" s="254"/>
      <c r="F125" s="254"/>
      <c r="G125" s="254"/>
      <c r="H125" s="254"/>
      <c r="I125" s="254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</row>
    <row r="126" spans="1:3" ht="12.75">
      <c r="A126" s="258"/>
      <c r="B126" s="254"/>
      <c r="C126" s="254"/>
    </row>
  </sheetData>
  <sheetProtection/>
  <mergeCells count="34">
    <mergeCell ref="A16:AC16"/>
    <mergeCell ref="A34:AC34"/>
    <mergeCell ref="M13:N13"/>
    <mergeCell ref="O13:P14"/>
    <mergeCell ref="Q13:R13"/>
    <mergeCell ref="S13:T13"/>
    <mergeCell ref="U13:V14"/>
    <mergeCell ref="K11:AC11"/>
    <mergeCell ref="K12:P12"/>
    <mergeCell ref="Q12:V12"/>
    <mergeCell ref="W12:AB12"/>
    <mergeCell ref="Y13:Z13"/>
    <mergeCell ref="AA13:AB14"/>
    <mergeCell ref="AC13:AC14"/>
    <mergeCell ref="A11:A15"/>
    <mergeCell ref="B11:B15"/>
    <mergeCell ref="C11:C15"/>
    <mergeCell ref="D11:D15"/>
    <mergeCell ref="W13:X13"/>
    <mergeCell ref="F11:F15"/>
    <mergeCell ref="G11:G15"/>
    <mergeCell ref="H11:H15"/>
    <mergeCell ref="I11:I15"/>
    <mergeCell ref="J11:J15"/>
    <mergeCell ref="E11:E15"/>
    <mergeCell ref="U1:AC2"/>
    <mergeCell ref="A3:AC3"/>
    <mergeCell ref="A4:AB4"/>
    <mergeCell ref="K13:L13"/>
    <mergeCell ref="A5:AB5"/>
    <mergeCell ref="A7:M7"/>
    <mergeCell ref="A8:F8"/>
    <mergeCell ref="A9:S9"/>
    <mergeCell ref="A10:S10"/>
  </mergeCells>
  <printOptions/>
  <pageMargins left="0.2362204724409449" right="0.2362204724409449" top="0.7480314960629921" bottom="0.15748031496062992" header="0.31496062992125984" footer="0.31496062992125984"/>
  <pageSetup fitToHeight="0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selection activeCell="T19" sqref="T19"/>
    </sheetView>
  </sheetViews>
  <sheetFormatPr defaultColWidth="9.140625" defaultRowHeight="12.75"/>
  <cols>
    <col min="1" max="1" width="70.7109375" style="495" customWidth="1"/>
    <col min="2" max="2" width="6.421875" style="498" customWidth="1"/>
    <col min="3" max="3" width="7.28125" style="498" customWidth="1"/>
    <col min="4" max="4" width="6.140625" style="495" customWidth="1"/>
    <col min="5" max="5" width="6.421875" style="498" customWidth="1"/>
    <col min="6" max="6" width="9.00390625" style="498" customWidth="1"/>
    <col min="7" max="7" width="10.421875" style="498" customWidth="1"/>
    <col min="8" max="8" width="6.421875" style="498" customWidth="1"/>
    <col min="9" max="9" width="5.7109375" style="498" customWidth="1"/>
    <col min="10" max="16" width="5.7109375" style="495" customWidth="1"/>
    <col min="17" max="17" width="9.140625" style="495" customWidth="1"/>
    <col min="18" max="18" width="9.421875" style="495" bestFit="1" customWidth="1"/>
    <col min="19" max="16384" width="9.140625" style="495" customWidth="1"/>
  </cols>
  <sheetData>
    <row r="1" spans="1:16" ht="15.75" customHeight="1">
      <c r="A1" s="1340" t="s">
        <v>63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</row>
    <row r="2" spans="1:16" ht="15.75" customHeight="1">
      <c r="A2" s="1340" t="s">
        <v>6</v>
      </c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0"/>
    </row>
    <row r="3" spans="1:16" ht="12.75" customHeight="1">
      <c r="A3" s="1340" t="s">
        <v>64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</row>
    <row r="4" spans="1:16" ht="12.75" customHeight="1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</row>
    <row r="5" spans="1:16" ht="17.25" customHeight="1">
      <c r="A5" s="1301" t="s">
        <v>65</v>
      </c>
      <c r="B5" s="1301"/>
      <c r="C5" s="1301"/>
      <c r="D5" s="1301"/>
      <c r="E5" s="1301"/>
      <c r="F5" s="1301"/>
      <c r="G5" s="1301"/>
      <c r="H5" s="1301"/>
      <c r="I5" s="1301"/>
      <c r="J5" s="1301"/>
      <c r="K5" s="1301"/>
      <c r="L5" s="1301"/>
      <c r="M5" s="1301"/>
      <c r="N5" s="500"/>
      <c r="O5" s="500"/>
      <c r="P5" s="500"/>
    </row>
    <row r="6" spans="1:16" ht="15.75" customHeight="1">
      <c r="A6" s="1301" t="s">
        <v>20</v>
      </c>
      <c r="B6" s="1301"/>
      <c r="C6" s="1301"/>
      <c r="D6" s="1301"/>
      <c r="E6" s="1301"/>
      <c r="F6" s="1301"/>
      <c r="G6" s="497"/>
      <c r="H6" s="497"/>
      <c r="I6" s="497"/>
      <c r="J6" s="496"/>
      <c r="K6" s="496"/>
      <c r="L6" s="496"/>
      <c r="M6" s="496"/>
      <c r="N6" s="496"/>
      <c r="O6" s="496"/>
      <c r="P6" s="496"/>
    </row>
    <row r="7" spans="1:16" ht="14.25" customHeight="1">
      <c r="A7" s="1341" t="s">
        <v>66</v>
      </c>
      <c r="B7" s="1341"/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</row>
    <row r="8" spans="1:16" ht="16.5" customHeight="1" thickBot="1">
      <c r="A8" s="1341" t="s">
        <v>67</v>
      </c>
      <c r="B8" s="1341"/>
      <c r="C8" s="1341"/>
      <c r="D8" s="1341"/>
      <c r="E8" s="1341"/>
      <c r="F8" s="1341"/>
      <c r="G8" s="1341"/>
      <c r="H8" s="1341"/>
      <c r="I8" s="1341"/>
      <c r="J8" s="1341"/>
      <c r="K8" s="1341"/>
      <c r="L8" s="1341"/>
      <c r="M8" s="1341"/>
      <c r="N8" s="1341"/>
      <c r="O8" s="1341"/>
      <c r="P8" s="1341"/>
    </row>
    <row r="9" spans="1:17" ht="21.75" customHeight="1" thickBot="1">
      <c r="A9" s="1342" t="s">
        <v>25</v>
      </c>
      <c r="B9" s="1344" t="s">
        <v>17</v>
      </c>
      <c r="C9" s="1346" t="s">
        <v>10</v>
      </c>
      <c r="D9" s="1348" t="s">
        <v>29</v>
      </c>
      <c r="E9" s="1344" t="s">
        <v>1</v>
      </c>
      <c r="F9" s="1350" t="s">
        <v>30</v>
      </c>
      <c r="G9" s="1344" t="s">
        <v>31</v>
      </c>
      <c r="H9" s="1348" t="s">
        <v>32</v>
      </c>
      <c r="I9" s="1344" t="s">
        <v>18</v>
      </c>
      <c r="J9" s="1346" t="s">
        <v>33</v>
      </c>
      <c r="K9" s="1352" t="s">
        <v>7</v>
      </c>
      <c r="L9" s="1353"/>
      <c r="M9" s="1353"/>
      <c r="N9" s="1353"/>
      <c r="O9" s="1353"/>
      <c r="P9" s="1354"/>
      <c r="Q9" s="1355" t="s">
        <v>3</v>
      </c>
    </row>
    <row r="10" spans="1:17" ht="11.25" customHeight="1" thickBot="1">
      <c r="A10" s="1343"/>
      <c r="B10" s="1345"/>
      <c r="C10" s="1347"/>
      <c r="D10" s="1349"/>
      <c r="E10" s="1345"/>
      <c r="F10" s="1351"/>
      <c r="G10" s="1345"/>
      <c r="H10" s="1349"/>
      <c r="I10" s="1345"/>
      <c r="J10" s="1347"/>
      <c r="K10" s="1358" t="s">
        <v>15</v>
      </c>
      <c r="L10" s="1358"/>
      <c r="M10" s="1359"/>
      <c r="N10" s="1360"/>
      <c r="O10" s="1360"/>
      <c r="P10" s="1361"/>
      <c r="Q10" s="1356"/>
    </row>
    <row r="11" spans="1:17" ht="12.75" customHeight="1">
      <c r="A11" s="1343"/>
      <c r="B11" s="1345"/>
      <c r="C11" s="1347"/>
      <c r="D11" s="1349"/>
      <c r="E11" s="1345"/>
      <c r="F11" s="1351"/>
      <c r="G11" s="1345"/>
      <c r="H11" s="1349"/>
      <c r="I11" s="1345"/>
      <c r="J11" s="1347"/>
      <c r="K11" s="1362" t="s">
        <v>2</v>
      </c>
      <c r="L11" s="1363"/>
      <c r="M11" s="1364" t="s">
        <v>11</v>
      </c>
      <c r="N11" s="1362"/>
      <c r="O11" s="1365" t="s">
        <v>3</v>
      </c>
      <c r="P11" s="1366"/>
      <c r="Q11" s="1356"/>
    </row>
    <row r="12" spans="1:18" ht="12.75" customHeight="1" thickBot="1">
      <c r="A12" s="1343"/>
      <c r="B12" s="1345"/>
      <c r="C12" s="1347"/>
      <c r="D12" s="1349"/>
      <c r="E12" s="1345"/>
      <c r="F12" s="1351"/>
      <c r="G12" s="1345"/>
      <c r="H12" s="1349"/>
      <c r="I12" s="1345"/>
      <c r="J12" s="1347"/>
      <c r="K12" s="501">
        <v>20</v>
      </c>
      <c r="L12" s="502" t="s">
        <v>26</v>
      </c>
      <c r="M12" s="1369" t="s">
        <v>4</v>
      </c>
      <c r="N12" s="1370"/>
      <c r="O12" s="1367"/>
      <c r="P12" s="1368"/>
      <c r="Q12" s="1356"/>
      <c r="R12" s="503"/>
    </row>
    <row r="13" spans="1:18" ht="15" customHeight="1" thickBot="1">
      <c r="A13" s="1343"/>
      <c r="B13" s="1345"/>
      <c r="C13" s="1347"/>
      <c r="D13" s="1349"/>
      <c r="E13" s="1345"/>
      <c r="F13" s="1351"/>
      <c r="G13" s="1345"/>
      <c r="H13" s="1349"/>
      <c r="I13" s="1345"/>
      <c r="J13" s="1347"/>
      <c r="K13" s="504" t="s">
        <v>12</v>
      </c>
      <c r="L13" s="505" t="s">
        <v>13</v>
      </c>
      <c r="M13" s="506" t="s">
        <v>12</v>
      </c>
      <c r="N13" s="507" t="s">
        <v>13</v>
      </c>
      <c r="O13" s="508" t="s">
        <v>12</v>
      </c>
      <c r="P13" s="509" t="s">
        <v>13</v>
      </c>
      <c r="Q13" s="1357"/>
      <c r="R13" s="503"/>
    </row>
    <row r="14" spans="1:18" ht="15" customHeight="1" thickBot="1">
      <c r="A14" s="510" t="s">
        <v>68</v>
      </c>
      <c r="B14" s="511"/>
      <c r="C14" s="512"/>
      <c r="D14" s="513"/>
      <c r="E14" s="513"/>
      <c r="F14" s="512"/>
      <c r="G14" s="513"/>
      <c r="H14" s="513"/>
      <c r="I14" s="513"/>
      <c r="J14" s="512"/>
      <c r="K14" s="512"/>
      <c r="L14" s="512"/>
      <c r="M14" s="512"/>
      <c r="N14" s="512"/>
      <c r="O14" s="514"/>
      <c r="P14" s="515"/>
      <c r="Q14" s="516"/>
      <c r="R14" s="503"/>
    </row>
    <row r="15" spans="1:17" ht="15.75" customHeight="1">
      <c r="A15" s="517" t="s">
        <v>44</v>
      </c>
      <c r="B15" s="338">
        <v>1</v>
      </c>
      <c r="C15" s="338">
        <v>27</v>
      </c>
      <c r="D15" s="299">
        <v>22</v>
      </c>
      <c r="E15" s="299">
        <v>22</v>
      </c>
      <c r="F15" s="299"/>
      <c r="G15" s="299"/>
      <c r="H15" s="299">
        <v>2</v>
      </c>
      <c r="I15" s="299">
        <v>5</v>
      </c>
      <c r="J15" s="299">
        <v>2</v>
      </c>
      <c r="K15" s="518">
        <v>22</v>
      </c>
      <c r="L15" s="519"/>
      <c r="M15" s="520"/>
      <c r="N15" s="521"/>
      <c r="O15" s="351">
        <v>22</v>
      </c>
      <c r="P15" s="522"/>
      <c r="Q15" s="523">
        <v>22</v>
      </c>
    </row>
    <row r="16" spans="1:17" ht="15.75" customHeight="1">
      <c r="A16" s="517" t="s">
        <v>69</v>
      </c>
      <c r="B16" s="338">
        <v>1</v>
      </c>
      <c r="C16" s="338">
        <v>27</v>
      </c>
      <c r="D16" s="299">
        <v>22</v>
      </c>
      <c r="E16" s="299">
        <v>22</v>
      </c>
      <c r="F16" s="299"/>
      <c r="G16" s="299"/>
      <c r="H16" s="299">
        <v>2</v>
      </c>
      <c r="I16" s="299">
        <v>5</v>
      </c>
      <c r="J16" s="299">
        <v>2</v>
      </c>
      <c r="K16" s="518">
        <v>22</v>
      </c>
      <c r="L16" s="519"/>
      <c r="M16" s="520"/>
      <c r="N16" s="521"/>
      <c r="O16" s="351">
        <v>22</v>
      </c>
      <c r="P16" s="522"/>
      <c r="Q16" s="352">
        <v>22</v>
      </c>
    </row>
    <row r="17" spans="1:17" ht="15.75" customHeight="1">
      <c r="A17" s="517" t="s">
        <v>70</v>
      </c>
      <c r="B17" s="338">
        <v>1</v>
      </c>
      <c r="C17" s="338">
        <v>27</v>
      </c>
      <c r="D17" s="299">
        <v>22</v>
      </c>
      <c r="E17" s="299">
        <v>22</v>
      </c>
      <c r="F17" s="299"/>
      <c r="G17" s="299"/>
      <c r="H17" s="299">
        <v>2</v>
      </c>
      <c r="I17" s="299">
        <v>5</v>
      </c>
      <c r="J17" s="299">
        <v>2</v>
      </c>
      <c r="K17" s="518">
        <v>22</v>
      </c>
      <c r="L17" s="519"/>
      <c r="M17" s="520"/>
      <c r="N17" s="521"/>
      <c r="O17" s="351">
        <v>22</v>
      </c>
      <c r="P17" s="522"/>
      <c r="Q17" s="352">
        <v>22</v>
      </c>
    </row>
    <row r="18" spans="1:17" ht="15.75" customHeight="1">
      <c r="A18" s="524" t="s">
        <v>37</v>
      </c>
      <c r="B18" s="338">
        <v>2</v>
      </c>
      <c r="C18" s="338">
        <v>54</v>
      </c>
      <c r="D18" s="299">
        <v>44</v>
      </c>
      <c r="E18" s="299">
        <v>44</v>
      </c>
      <c r="F18" s="299"/>
      <c r="G18" s="299"/>
      <c r="H18" s="299">
        <v>4</v>
      </c>
      <c r="I18" s="299">
        <v>10</v>
      </c>
      <c r="J18" s="299">
        <v>2</v>
      </c>
      <c r="K18" s="518">
        <v>44</v>
      </c>
      <c r="L18" s="519"/>
      <c r="M18" s="520"/>
      <c r="N18" s="521"/>
      <c r="O18" s="351">
        <v>44</v>
      </c>
      <c r="P18" s="522"/>
      <c r="Q18" s="352">
        <v>44</v>
      </c>
    </row>
    <row r="19" spans="1:17" ht="15.75" customHeight="1">
      <c r="A19" s="525" t="s">
        <v>71</v>
      </c>
      <c r="B19" s="338"/>
      <c r="C19" s="338"/>
      <c r="D19" s="299"/>
      <c r="E19" s="299"/>
      <c r="F19" s="299"/>
      <c r="G19" s="299"/>
      <c r="H19" s="299"/>
      <c r="I19" s="299"/>
      <c r="J19" s="299"/>
      <c r="K19" s="518"/>
      <c r="L19" s="519"/>
      <c r="M19" s="520"/>
      <c r="N19" s="521"/>
      <c r="O19" s="351"/>
      <c r="P19" s="522"/>
      <c r="Q19" s="352"/>
    </row>
    <row r="20" spans="1:17" ht="15.75" customHeight="1">
      <c r="A20" s="517" t="s">
        <v>72</v>
      </c>
      <c r="B20" s="338">
        <v>15</v>
      </c>
      <c r="C20" s="338">
        <v>405</v>
      </c>
      <c r="D20" s="299">
        <v>330</v>
      </c>
      <c r="E20" s="299">
        <v>90</v>
      </c>
      <c r="F20" s="299">
        <v>240</v>
      </c>
      <c r="G20" s="299"/>
      <c r="H20" s="299">
        <v>15</v>
      </c>
      <c r="I20" s="299">
        <v>75</v>
      </c>
      <c r="J20" s="299">
        <v>6</v>
      </c>
      <c r="K20" s="518">
        <v>90</v>
      </c>
      <c r="L20" s="519">
        <v>240</v>
      </c>
      <c r="M20" s="520"/>
      <c r="N20" s="521"/>
      <c r="O20" s="351">
        <v>90</v>
      </c>
      <c r="P20" s="522">
        <v>240</v>
      </c>
      <c r="Q20" s="352">
        <v>330</v>
      </c>
    </row>
    <row r="21" spans="1:17" s="503" customFormat="1" ht="16.5" customHeight="1">
      <c r="A21" s="526" t="s">
        <v>73</v>
      </c>
      <c r="B21" s="371">
        <v>15</v>
      </c>
      <c r="C21" s="371">
        <v>405</v>
      </c>
      <c r="D21" s="309">
        <v>330</v>
      </c>
      <c r="E21" s="373">
        <v>90</v>
      </c>
      <c r="F21" s="373">
        <v>240</v>
      </c>
      <c r="G21" s="309"/>
      <c r="H21" s="309">
        <v>15</v>
      </c>
      <c r="I21" s="309">
        <v>75</v>
      </c>
      <c r="J21" s="373">
        <v>6</v>
      </c>
      <c r="K21" s="527">
        <v>70</v>
      </c>
      <c r="L21" s="528">
        <v>190</v>
      </c>
      <c r="M21" s="529">
        <v>20</v>
      </c>
      <c r="N21" s="530">
        <v>50</v>
      </c>
      <c r="O21" s="351">
        <v>90</v>
      </c>
      <c r="P21" s="522">
        <v>240</v>
      </c>
      <c r="Q21" s="385">
        <v>330</v>
      </c>
    </row>
    <row r="22" spans="1:17" s="503" customFormat="1" ht="16.5" customHeight="1">
      <c r="A22" s="526" t="s">
        <v>74</v>
      </c>
      <c r="B22" s="371">
        <v>15</v>
      </c>
      <c r="C22" s="371">
        <v>405</v>
      </c>
      <c r="D22" s="309">
        <v>330</v>
      </c>
      <c r="E22" s="373">
        <v>90</v>
      </c>
      <c r="F22" s="373">
        <v>240</v>
      </c>
      <c r="G22" s="309"/>
      <c r="H22" s="309">
        <v>15</v>
      </c>
      <c r="I22" s="309">
        <v>75</v>
      </c>
      <c r="J22" s="373">
        <v>6</v>
      </c>
      <c r="K22" s="527"/>
      <c r="L22" s="528"/>
      <c r="M22" s="529">
        <v>90</v>
      </c>
      <c r="N22" s="530">
        <v>240</v>
      </c>
      <c r="O22" s="351">
        <v>90</v>
      </c>
      <c r="P22" s="522">
        <v>240</v>
      </c>
      <c r="Q22" s="385">
        <v>330</v>
      </c>
    </row>
    <row r="23" spans="1:17" s="503" customFormat="1" ht="16.5" customHeight="1" thickBot="1">
      <c r="A23" s="531" t="s">
        <v>52</v>
      </c>
      <c r="B23" s="371">
        <v>5</v>
      </c>
      <c r="C23" s="371">
        <v>135</v>
      </c>
      <c r="D23" s="309">
        <v>110</v>
      </c>
      <c r="E23" s="373" t="s">
        <v>75</v>
      </c>
      <c r="F23" s="373"/>
      <c r="G23" s="309">
        <v>110</v>
      </c>
      <c r="H23" s="309">
        <v>5</v>
      </c>
      <c r="I23" s="309">
        <v>25</v>
      </c>
      <c r="J23" s="373">
        <v>2</v>
      </c>
      <c r="K23" s="527"/>
      <c r="L23" s="528"/>
      <c r="M23" s="529"/>
      <c r="N23" s="530">
        <v>110</v>
      </c>
      <c r="O23" s="351"/>
      <c r="P23" s="522">
        <v>110</v>
      </c>
      <c r="Q23" s="385">
        <v>110</v>
      </c>
    </row>
    <row r="24" spans="1:18" s="496" customFormat="1" ht="16.5" customHeight="1" thickBot="1">
      <c r="A24" s="532" t="s">
        <v>22</v>
      </c>
      <c r="B24" s="533">
        <v>55</v>
      </c>
      <c r="C24" s="533">
        <v>1485</v>
      </c>
      <c r="D24" s="533">
        <v>1210</v>
      </c>
      <c r="E24" s="534">
        <v>380</v>
      </c>
      <c r="F24" s="533">
        <v>720</v>
      </c>
      <c r="G24" s="533">
        <v>110</v>
      </c>
      <c r="H24" s="533">
        <v>60</v>
      </c>
      <c r="I24" s="533">
        <f>SUM(I15:I23)</f>
        <v>275</v>
      </c>
      <c r="J24" s="533">
        <v>18</v>
      </c>
      <c r="K24" s="533">
        <v>270</v>
      </c>
      <c r="L24" s="533">
        <v>430</v>
      </c>
      <c r="M24" s="533">
        <v>110</v>
      </c>
      <c r="N24" s="533">
        <v>400</v>
      </c>
      <c r="O24" s="533">
        <v>380</v>
      </c>
      <c r="P24" s="533">
        <v>830</v>
      </c>
      <c r="Q24" s="533">
        <v>1210</v>
      </c>
      <c r="R24" s="503"/>
    </row>
    <row r="25" spans="1:17" ht="13.5" customHeight="1" thickBot="1">
      <c r="A25" s="535" t="s">
        <v>39</v>
      </c>
      <c r="B25" s="536"/>
      <c r="C25" s="537"/>
      <c r="D25" s="538"/>
      <c r="E25" s="538"/>
      <c r="F25" s="538"/>
      <c r="G25" s="538"/>
      <c r="H25" s="538"/>
      <c r="I25" s="538"/>
      <c r="J25" s="538"/>
      <c r="K25" s="539"/>
      <c r="L25" s="539"/>
      <c r="M25" s="539"/>
      <c r="N25" s="539"/>
      <c r="O25" s="539"/>
      <c r="P25" s="539"/>
      <c r="Q25" s="540"/>
    </row>
    <row r="26" spans="1:17" ht="13.5" customHeight="1" thickBot="1">
      <c r="A26" s="541" t="s">
        <v>76</v>
      </c>
      <c r="B26" s="542">
        <v>5</v>
      </c>
      <c r="C26" s="543">
        <v>135</v>
      </c>
      <c r="D26" s="544">
        <v>110</v>
      </c>
      <c r="E26" s="545">
        <v>30</v>
      </c>
      <c r="F26" s="544">
        <v>80</v>
      </c>
      <c r="G26" s="544">
        <v>0</v>
      </c>
      <c r="H26" s="545">
        <v>5</v>
      </c>
      <c r="I26" s="544">
        <v>25</v>
      </c>
      <c r="J26" s="545">
        <v>2</v>
      </c>
      <c r="K26" s="546">
        <v>0</v>
      </c>
      <c r="L26" s="547">
        <v>0</v>
      </c>
      <c r="M26" s="546">
        <v>30</v>
      </c>
      <c r="N26" s="547">
        <v>80</v>
      </c>
      <c r="O26" s="548">
        <v>30</v>
      </c>
      <c r="P26" s="539">
        <v>80</v>
      </c>
      <c r="Q26" s="549">
        <v>110</v>
      </c>
    </row>
    <row r="27" spans="1:17" s="553" customFormat="1" ht="18.75" customHeight="1" thickBot="1">
      <c r="A27" s="550" t="s">
        <v>14</v>
      </c>
      <c r="B27" s="551">
        <v>60</v>
      </c>
      <c r="C27" s="551">
        <v>1620</v>
      </c>
      <c r="D27" s="551">
        <v>1320</v>
      </c>
      <c r="E27" s="551">
        <v>410</v>
      </c>
      <c r="F27" s="551">
        <v>800</v>
      </c>
      <c r="G27" s="551">
        <f>SUM(G24)</f>
        <v>110</v>
      </c>
      <c r="H27" s="552">
        <v>65</v>
      </c>
      <c r="I27" s="552">
        <f>SUM(I24)</f>
        <v>275</v>
      </c>
      <c r="J27" s="552">
        <f>SUM(J24)</f>
        <v>18</v>
      </c>
      <c r="K27" s="552">
        <f>SUM(K24)</f>
        <v>270</v>
      </c>
      <c r="L27" s="552">
        <f>SUM(L24)</f>
        <v>430</v>
      </c>
      <c r="M27" s="552">
        <v>140</v>
      </c>
      <c r="N27" s="552">
        <v>480</v>
      </c>
      <c r="O27" s="552">
        <v>410</v>
      </c>
      <c r="P27" s="552">
        <v>910</v>
      </c>
      <c r="Q27" s="552">
        <v>1320</v>
      </c>
    </row>
    <row r="28" spans="1:17" s="561" customFormat="1" ht="16.5" thickBot="1">
      <c r="A28" s="554" t="s">
        <v>40</v>
      </c>
      <c r="B28" s="555"/>
      <c r="C28" s="556"/>
      <c r="D28" s="557"/>
      <c r="E28" s="558"/>
      <c r="F28" s="558"/>
      <c r="G28" s="558"/>
      <c r="H28" s="558"/>
      <c r="I28" s="558"/>
      <c r="J28" s="558"/>
      <c r="K28" s="559"/>
      <c r="L28" s="558"/>
      <c r="M28" s="559"/>
      <c r="N28" s="558"/>
      <c r="O28" s="557"/>
      <c r="P28" s="558"/>
      <c r="Q28" s="560"/>
    </row>
    <row r="29" spans="1:17" s="561" customFormat="1" ht="16.5" thickBot="1">
      <c r="A29" s="562" t="s">
        <v>77</v>
      </c>
      <c r="B29" s="563">
        <v>3</v>
      </c>
      <c r="C29" s="564">
        <v>81</v>
      </c>
      <c r="D29" s="565">
        <v>66</v>
      </c>
      <c r="E29" s="566">
        <v>66</v>
      </c>
      <c r="F29" s="567"/>
      <c r="G29" s="568"/>
      <c r="H29" s="567"/>
      <c r="I29" s="568"/>
      <c r="J29" s="567"/>
      <c r="K29" s="569">
        <v>33</v>
      </c>
      <c r="L29" s="570"/>
      <c r="M29" s="571">
        <v>33</v>
      </c>
      <c r="N29" s="572"/>
      <c r="O29" s="565">
        <v>66</v>
      </c>
      <c r="P29" s="567"/>
      <c r="Q29" s="573">
        <v>66</v>
      </c>
    </row>
    <row r="30" spans="1:16" s="561" customFormat="1" ht="12.75">
      <c r="A30" s="574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</row>
    <row r="31" spans="1:16" s="561" customFormat="1" ht="12.75">
      <c r="A31" s="574"/>
      <c r="B31" s="575"/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</row>
    <row r="32" spans="1:16" s="561" customFormat="1" ht="12.75">
      <c r="A32" s="574"/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</row>
    <row r="33" spans="1:16" s="561" customFormat="1" ht="12.75">
      <c r="A33" s="574"/>
      <c r="B33" s="575"/>
      <c r="C33" s="575"/>
      <c r="D33" s="574"/>
      <c r="E33" s="575"/>
      <c r="F33" s="575"/>
      <c r="G33" s="575"/>
      <c r="H33" s="575"/>
      <c r="I33" s="575"/>
      <c r="J33" s="574"/>
      <c r="K33" s="574"/>
      <c r="L33" s="574"/>
      <c r="M33" s="574"/>
      <c r="N33" s="574"/>
      <c r="O33" s="574"/>
      <c r="P33" s="574"/>
    </row>
    <row r="34" spans="1:16" s="561" customFormat="1" ht="12.75">
      <c r="A34" s="576"/>
      <c r="B34" s="575"/>
      <c r="C34" s="575"/>
      <c r="D34" s="574"/>
      <c r="E34" s="575"/>
      <c r="F34" s="575"/>
      <c r="G34" s="575"/>
      <c r="H34" s="575"/>
      <c r="I34" s="575"/>
      <c r="J34" s="574"/>
      <c r="K34" s="574"/>
      <c r="L34" s="574"/>
      <c r="M34" s="574"/>
      <c r="N34" s="574"/>
      <c r="O34" s="574"/>
      <c r="P34" s="574"/>
    </row>
    <row r="35" spans="1:16" s="561" customFormat="1" ht="12.75">
      <c r="A35" s="574"/>
      <c r="B35" s="575"/>
      <c r="C35" s="575"/>
      <c r="D35" s="574"/>
      <c r="E35" s="575"/>
      <c r="F35" s="575"/>
      <c r="G35" s="575"/>
      <c r="H35" s="575"/>
      <c r="I35" s="575"/>
      <c r="J35" s="574"/>
      <c r="K35" s="574"/>
      <c r="L35" s="574"/>
      <c r="M35" s="574"/>
      <c r="N35" s="574"/>
      <c r="O35" s="574"/>
      <c r="P35" s="574"/>
    </row>
    <row r="36" spans="1:16" s="561" customFormat="1" ht="12.75">
      <c r="A36" s="574"/>
      <c r="B36" s="575"/>
      <c r="C36" s="575"/>
      <c r="D36" s="577"/>
      <c r="E36" s="578"/>
      <c r="F36" s="578"/>
      <c r="G36" s="578"/>
      <c r="H36" s="578"/>
      <c r="I36" s="578"/>
      <c r="J36" s="577"/>
      <c r="K36" s="577"/>
      <c r="L36" s="577"/>
      <c r="M36" s="577"/>
      <c r="N36" s="577"/>
      <c r="O36" s="577"/>
      <c r="P36" s="577"/>
    </row>
    <row r="37" spans="1:16" s="561" customFormat="1" ht="12.75">
      <c r="A37" s="577"/>
      <c r="B37" s="578"/>
      <c r="C37" s="578"/>
      <c r="D37" s="577"/>
      <c r="E37" s="578"/>
      <c r="F37" s="578"/>
      <c r="G37" s="578"/>
      <c r="H37" s="578"/>
      <c r="I37" s="578"/>
      <c r="J37" s="577"/>
      <c r="K37" s="577"/>
      <c r="L37" s="577"/>
      <c r="M37" s="577"/>
      <c r="N37" s="577"/>
      <c r="O37" s="577"/>
      <c r="P37" s="577"/>
    </row>
    <row r="38" spans="1:16" ht="12.75">
      <c r="A38" s="577"/>
      <c r="B38" s="578"/>
      <c r="C38" s="578"/>
      <c r="D38" s="577"/>
      <c r="E38" s="578"/>
      <c r="F38" s="578"/>
      <c r="G38" s="578"/>
      <c r="H38" s="578"/>
      <c r="I38" s="578"/>
      <c r="J38" s="577"/>
      <c r="K38" s="577"/>
      <c r="L38" s="577"/>
      <c r="M38" s="577"/>
      <c r="N38" s="577"/>
      <c r="O38" s="577"/>
      <c r="P38" s="577"/>
    </row>
    <row r="39" spans="1:16" ht="12.75">
      <c r="A39" s="577"/>
      <c r="B39" s="578"/>
      <c r="C39" s="578"/>
      <c r="D39" s="577"/>
      <c r="E39" s="578"/>
      <c r="F39" s="578"/>
      <c r="G39" s="578"/>
      <c r="H39" s="578"/>
      <c r="I39" s="578"/>
      <c r="J39" s="577"/>
      <c r="K39" s="577"/>
      <c r="L39" s="577"/>
      <c r="M39" s="577"/>
      <c r="N39" s="577"/>
      <c r="O39" s="577"/>
      <c r="P39" s="577"/>
    </row>
    <row r="40" spans="1:16" ht="12.75">
      <c r="A40" s="577"/>
      <c r="B40" s="578"/>
      <c r="C40" s="578"/>
      <c r="D40" s="577"/>
      <c r="E40" s="578"/>
      <c r="F40" s="578"/>
      <c r="G40" s="578"/>
      <c r="H40" s="578"/>
      <c r="I40" s="578"/>
      <c r="J40" s="577"/>
      <c r="K40" s="577"/>
      <c r="L40" s="577"/>
      <c r="M40" s="577"/>
      <c r="N40" s="577"/>
      <c r="O40" s="577"/>
      <c r="P40" s="577"/>
    </row>
    <row r="41" spans="1:16" ht="12.75">
      <c r="A41" s="577"/>
      <c r="B41" s="578"/>
      <c r="C41" s="578"/>
      <c r="D41" s="577"/>
      <c r="E41" s="578"/>
      <c r="F41" s="578"/>
      <c r="G41" s="578"/>
      <c r="H41" s="578"/>
      <c r="I41" s="578"/>
      <c r="J41" s="577"/>
      <c r="K41" s="577"/>
      <c r="L41" s="577"/>
      <c r="M41" s="577"/>
      <c r="N41" s="577"/>
      <c r="O41" s="577"/>
      <c r="P41" s="577"/>
    </row>
    <row r="42" spans="1:16" ht="12.75">
      <c r="A42" s="577"/>
      <c r="B42" s="578"/>
      <c r="C42" s="578"/>
      <c r="D42" s="577"/>
      <c r="E42" s="578"/>
      <c r="F42" s="578"/>
      <c r="G42" s="578"/>
      <c r="H42" s="578"/>
      <c r="I42" s="578"/>
      <c r="J42" s="577"/>
      <c r="K42" s="577"/>
      <c r="L42" s="577"/>
      <c r="M42" s="577"/>
      <c r="N42" s="577"/>
      <c r="O42" s="577"/>
      <c r="P42" s="577"/>
    </row>
    <row r="43" spans="1:16" ht="12.75">
      <c r="A43" s="577"/>
      <c r="B43" s="578"/>
      <c r="C43" s="578"/>
      <c r="D43" s="577"/>
      <c r="E43" s="578"/>
      <c r="F43" s="578"/>
      <c r="G43" s="578"/>
      <c r="H43" s="578"/>
      <c r="I43" s="578"/>
      <c r="J43" s="577"/>
      <c r="K43" s="577"/>
      <c r="L43" s="577"/>
      <c r="M43" s="577"/>
      <c r="N43" s="577"/>
      <c r="O43" s="577"/>
      <c r="P43" s="577"/>
    </row>
    <row r="44" spans="1:16" ht="12.75">
      <c r="A44" s="577"/>
      <c r="B44" s="578"/>
      <c r="C44" s="578"/>
      <c r="D44" s="577"/>
      <c r="E44" s="578"/>
      <c r="F44" s="578"/>
      <c r="G44" s="578"/>
      <c r="H44" s="578"/>
      <c r="I44" s="578"/>
      <c r="J44" s="577"/>
      <c r="K44" s="577"/>
      <c r="L44" s="577"/>
      <c r="M44" s="577"/>
      <c r="N44" s="577"/>
      <c r="O44" s="577"/>
      <c r="P44" s="577"/>
    </row>
    <row r="45" spans="1:16" ht="12.75">
      <c r="A45" s="577"/>
      <c r="B45" s="578"/>
      <c r="C45" s="578"/>
      <c r="D45" s="577"/>
      <c r="E45" s="578"/>
      <c r="F45" s="578"/>
      <c r="G45" s="578"/>
      <c r="H45" s="578"/>
      <c r="I45" s="578"/>
      <c r="J45" s="577"/>
      <c r="K45" s="577"/>
      <c r="L45" s="577"/>
      <c r="M45" s="577"/>
      <c r="N45" s="577"/>
      <c r="O45" s="577"/>
      <c r="P45" s="577"/>
    </row>
    <row r="46" spans="1:16" ht="12.75">
      <c r="A46" s="577"/>
      <c r="B46" s="578"/>
      <c r="C46" s="578"/>
      <c r="D46" s="577"/>
      <c r="E46" s="578"/>
      <c r="F46" s="578"/>
      <c r="G46" s="578"/>
      <c r="H46" s="578"/>
      <c r="I46" s="578"/>
      <c r="J46" s="577"/>
      <c r="K46" s="577"/>
      <c r="L46" s="577"/>
      <c r="M46" s="577"/>
      <c r="N46" s="577"/>
      <c r="O46" s="577"/>
      <c r="P46" s="577"/>
    </row>
    <row r="47" spans="1:16" ht="12.75">
      <c r="A47" s="577"/>
      <c r="B47" s="578"/>
      <c r="C47" s="578"/>
      <c r="D47" s="577"/>
      <c r="E47" s="578"/>
      <c r="F47" s="578"/>
      <c r="G47" s="578"/>
      <c r="H47" s="578"/>
      <c r="I47" s="578"/>
      <c r="J47" s="577"/>
      <c r="K47" s="577"/>
      <c r="L47" s="577"/>
      <c r="M47" s="577"/>
      <c r="N47" s="577"/>
      <c r="O47" s="577"/>
      <c r="P47" s="577"/>
    </row>
    <row r="48" spans="1:16" ht="12.75">
      <c r="A48" s="577"/>
      <c r="B48" s="578"/>
      <c r="C48" s="578"/>
      <c r="D48" s="577"/>
      <c r="E48" s="578"/>
      <c r="F48" s="578"/>
      <c r="G48" s="578"/>
      <c r="H48" s="578"/>
      <c r="I48" s="578"/>
      <c r="J48" s="577"/>
      <c r="K48" s="577"/>
      <c r="L48" s="577"/>
      <c r="M48" s="577"/>
      <c r="N48" s="577"/>
      <c r="O48" s="577"/>
      <c r="P48" s="577"/>
    </row>
    <row r="49" spans="1:16" ht="12.75">
      <c r="A49" s="577"/>
      <c r="B49" s="578"/>
      <c r="C49" s="578"/>
      <c r="D49" s="577"/>
      <c r="E49" s="578"/>
      <c r="F49" s="578"/>
      <c r="G49" s="578"/>
      <c r="H49" s="578"/>
      <c r="I49" s="578"/>
      <c r="J49" s="577"/>
      <c r="K49" s="577"/>
      <c r="L49" s="577"/>
      <c r="M49" s="577"/>
      <c r="N49" s="577"/>
      <c r="O49" s="577"/>
      <c r="P49" s="577"/>
    </row>
    <row r="50" spans="1:16" ht="12.75">
      <c r="A50" s="577"/>
      <c r="B50" s="578"/>
      <c r="C50" s="578"/>
      <c r="D50" s="577"/>
      <c r="E50" s="578"/>
      <c r="F50" s="578"/>
      <c r="G50" s="578"/>
      <c r="H50" s="578"/>
      <c r="I50" s="578"/>
      <c r="J50" s="577"/>
      <c r="K50" s="577"/>
      <c r="L50" s="577"/>
      <c r="M50" s="577"/>
      <c r="N50" s="577"/>
      <c r="O50" s="577"/>
      <c r="P50" s="577"/>
    </row>
    <row r="51" spans="1:16" ht="12.75">
      <c r="A51" s="577"/>
      <c r="B51" s="578"/>
      <c r="C51" s="578"/>
      <c r="D51" s="577"/>
      <c r="E51" s="578"/>
      <c r="F51" s="578"/>
      <c r="G51" s="578"/>
      <c r="H51" s="578"/>
      <c r="I51" s="578"/>
      <c r="J51" s="577"/>
      <c r="K51" s="577"/>
      <c r="L51" s="577"/>
      <c r="M51" s="577"/>
      <c r="N51" s="577"/>
      <c r="O51" s="577"/>
      <c r="P51" s="577"/>
    </row>
    <row r="52" spans="1:16" ht="12.75">
      <c r="A52" s="577"/>
      <c r="B52" s="578"/>
      <c r="C52" s="578"/>
      <c r="D52" s="577"/>
      <c r="E52" s="578"/>
      <c r="F52" s="578"/>
      <c r="G52" s="578"/>
      <c r="H52" s="578"/>
      <c r="I52" s="578"/>
      <c r="J52" s="577"/>
      <c r="K52" s="577"/>
      <c r="L52" s="577"/>
      <c r="M52" s="577"/>
      <c r="N52" s="577"/>
      <c r="O52" s="577"/>
      <c r="P52" s="577"/>
    </row>
    <row r="53" spans="1:16" ht="12.75">
      <c r="A53" s="577"/>
      <c r="B53" s="578"/>
      <c r="C53" s="578"/>
      <c r="D53" s="577"/>
      <c r="E53" s="578"/>
      <c r="F53" s="578"/>
      <c r="G53" s="578"/>
      <c r="H53" s="578"/>
      <c r="I53" s="578"/>
      <c r="J53" s="577"/>
      <c r="K53" s="577"/>
      <c r="L53" s="577"/>
      <c r="M53" s="577"/>
      <c r="N53" s="577"/>
      <c r="O53" s="577"/>
      <c r="P53" s="577"/>
    </row>
    <row r="54" spans="1:16" ht="12.75">
      <c r="A54" s="577"/>
      <c r="B54" s="578"/>
      <c r="C54" s="578"/>
      <c r="D54" s="577"/>
      <c r="E54" s="578"/>
      <c r="F54" s="578"/>
      <c r="G54" s="578"/>
      <c r="H54" s="578"/>
      <c r="I54" s="578"/>
      <c r="J54" s="577"/>
      <c r="K54" s="577"/>
      <c r="L54" s="577"/>
      <c r="M54" s="577"/>
      <c r="N54" s="577"/>
      <c r="O54" s="577"/>
      <c r="P54" s="577"/>
    </row>
    <row r="55" spans="1:16" ht="12.75">
      <c r="A55" s="577"/>
      <c r="B55" s="578"/>
      <c r="C55" s="578"/>
      <c r="D55" s="577"/>
      <c r="E55" s="578"/>
      <c r="F55" s="578"/>
      <c r="G55" s="578"/>
      <c r="H55" s="578"/>
      <c r="I55" s="578"/>
      <c r="J55" s="577"/>
      <c r="K55" s="577"/>
      <c r="L55" s="577"/>
      <c r="M55" s="577"/>
      <c r="N55" s="577"/>
      <c r="O55" s="577"/>
      <c r="P55" s="577"/>
    </row>
    <row r="56" spans="1:16" ht="12.75">
      <c r="A56" s="577"/>
      <c r="B56" s="578"/>
      <c r="C56" s="578"/>
      <c r="D56" s="577"/>
      <c r="E56" s="578"/>
      <c r="F56" s="578"/>
      <c r="G56" s="578"/>
      <c r="H56" s="578"/>
      <c r="I56" s="578"/>
      <c r="J56" s="577"/>
      <c r="K56" s="577"/>
      <c r="L56" s="577"/>
      <c r="M56" s="577"/>
      <c r="N56" s="577"/>
      <c r="O56" s="577"/>
      <c r="P56" s="577"/>
    </row>
    <row r="57" spans="1:16" ht="12.75">
      <c r="A57" s="577"/>
      <c r="B57" s="578"/>
      <c r="C57" s="578"/>
      <c r="D57" s="577"/>
      <c r="E57" s="578"/>
      <c r="F57" s="578"/>
      <c r="G57" s="578"/>
      <c r="H57" s="578"/>
      <c r="I57" s="578"/>
      <c r="J57" s="577"/>
      <c r="K57" s="577"/>
      <c r="L57" s="577"/>
      <c r="M57" s="577"/>
      <c r="N57" s="577"/>
      <c r="O57" s="577"/>
      <c r="P57" s="577"/>
    </row>
    <row r="58" spans="1:16" ht="12.75">
      <c r="A58" s="577"/>
      <c r="B58" s="578"/>
      <c r="C58" s="578"/>
      <c r="D58" s="577"/>
      <c r="E58" s="578"/>
      <c r="F58" s="578"/>
      <c r="G58" s="578"/>
      <c r="H58" s="578"/>
      <c r="I58" s="578"/>
      <c r="J58" s="577"/>
      <c r="K58" s="577"/>
      <c r="L58" s="577"/>
      <c r="M58" s="577"/>
      <c r="N58" s="577"/>
      <c r="O58" s="577"/>
      <c r="P58" s="577"/>
    </row>
    <row r="59" spans="1:16" ht="12.75">
      <c r="A59" s="577"/>
      <c r="B59" s="578"/>
      <c r="C59" s="578"/>
      <c r="D59" s="577"/>
      <c r="E59" s="578"/>
      <c r="F59" s="578"/>
      <c r="G59" s="578"/>
      <c r="H59" s="578"/>
      <c r="I59" s="578"/>
      <c r="J59" s="577"/>
      <c r="K59" s="577"/>
      <c r="L59" s="577"/>
      <c r="M59" s="577"/>
      <c r="N59" s="577"/>
      <c r="O59" s="577"/>
      <c r="P59" s="577"/>
    </row>
    <row r="60" spans="1:16" ht="12.75">
      <c r="A60" s="577"/>
      <c r="B60" s="578"/>
      <c r="C60" s="578"/>
      <c r="D60" s="577"/>
      <c r="E60" s="578"/>
      <c r="F60" s="578"/>
      <c r="G60" s="578"/>
      <c r="H60" s="578"/>
      <c r="I60" s="578"/>
      <c r="J60" s="577"/>
      <c r="K60" s="577"/>
      <c r="L60" s="577"/>
      <c r="M60" s="577"/>
      <c r="N60" s="577"/>
      <c r="O60" s="577"/>
      <c r="P60" s="577"/>
    </row>
    <row r="61" spans="1:16" ht="12.75">
      <c r="A61" s="577"/>
      <c r="B61" s="578"/>
      <c r="C61" s="578"/>
      <c r="D61" s="577"/>
      <c r="E61" s="578"/>
      <c r="F61" s="578"/>
      <c r="G61" s="578"/>
      <c r="H61" s="578"/>
      <c r="I61" s="578"/>
      <c r="J61" s="577"/>
      <c r="K61" s="577"/>
      <c r="L61" s="577"/>
      <c r="M61" s="577"/>
      <c r="N61" s="577"/>
      <c r="O61" s="577"/>
      <c r="P61" s="577"/>
    </row>
    <row r="62" spans="1:16" ht="12.75">
      <c r="A62" s="577"/>
      <c r="B62" s="578"/>
      <c r="C62" s="578"/>
      <c r="D62" s="577"/>
      <c r="E62" s="578"/>
      <c r="F62" s="578"/>
      <c r="G62" s="578"/>
      <c r="H62" s="578"/>
      <c r="I62" s="578"/>
      <c r="J62" s="577"/>
      <c r="K62" s="577"/>
      <c r="L62" s="577"/>
      <c r="M62" s="577"/>
      <c r="N62" s="577"/>
      <c r="O62" s="577"/>
      <c r="P62" s="577"/>
    </row>
    <row r="63" spans="1:16" ht="12.75">
      <c r="A63" s="577"/>
      <c r="B63" s="578"/>
      <c r="C63" s="578"/>
      <c r="D63" s="577"/>
      <c r="E63" s="578"/>
      <c r="F63" s="578"/>
      <c r="G63" s="578"/>
      <c r="H63" s="578"/>
      <c r="I63" s="578"/>
      <c r="J63" s="577"/>
      <c r="K63" s="577"/>
      <c r="L63" s="577"/>
      <c r="M63" s="577"/>
      <c r="N63" s="577"/>
      <c r="O63" s="577"/>
      <c r="P63" s="577"/>
    </row>
    <row r="64" spans="1:16" ht="12.75">
      <c r="A64" s="577"/>
      <c r="B64" s="578"/>
      <c r="C64" s="578"/>
      <c r="D64" s="577"/>
      <c r="E64" s="578"/>
      <c r="F64" s="578"/>
      <c r="G64" s="578"/>
      <c r="H64" s="578"/>
      <c r="I64" s="578"/>
      <c r="J64" s="577"/>
      <c r="K64" s="577"/>
      <c r="L64" s="577"/>
      <c r="M64" s="577"/>
      <c r="N64" s="577"/>
      <c r="O64" s="577"/>
      <c r="P64" s="577"/>
    </row>
    <row r="65" spans="1:16" ht="12.75">
      <c r="A65" s="577"/>
      <c r="B65" s="578"/>
      <c r="C65" s="578"/>
      <c r="D65" s="577"/>
      <c r="E65" s="578"/>
      <c r="F65" s="578"/>
      <c r="G65" s="578"/>
      <c r="H65" s="578"/>
      <c r="I65" s="578"/>
      <c r="J65" s="577"/>
      <c r="K65" s="577"/>
      <c r="L65" s="577"/>
      <c r="M65" s="577"/>
      <c r="N65" s="577"/>
      <c r="O65" s="577"/>
      <c r="P65" s="577"/>
    </row>
    <row r="66" spans="1:16" ht="12.75">
      <c r="A66" s="577"/>
      <c r="B66" s="578"/>
      <c r="C66" s="578"/>
      <c r="D66" s="577"/>
      <c r="E66" s="578"/>
      <c r="F66" s="578"/>
      <c r="G66" s="578"/>
      <c r="H66" s="578"/>
      <c r="I66" s="578"/>
      <c r="J66" s="577"/>
      <c r="K66" s="577"/>
      <c r="L66" s="577"/>
      <c r="M66" s="577"/>
      <c r="N66" s="577"/>
      <c r="O66" s="577"/>
      <c r="P66" s="577"/>
    </row>
    <row r="67" spans="1:16" ht="12.75">
      <c r="A67" s="577"/>
      <c r="B67" s="578"/>
      <c r="C67" s="578"/>
      <c r="D67" s="577"/>
      <c r="E67" s="578"/>
      <c r="F67" s="578"/>
      <c r="G67" s="578"/>
      <c r="H67" s="578"/>
      <c r="I67" s="578"/>
      <c r="J67" s="577"/>
      <c r="K67" s="577"/>
      <c r="L67" s="577"/>
      <c r="M67" s="577"/>
      <c r="N67" s="577"/>
      <c r="O67" s="577"/>
      <c r="P67" s="577"/>
    </row>
    <row r="68" spans="1:16" ht="12.75">
      <c r="A68" s="577"/>
      <c r="B68" s="578"/>
      <c r="C68" s="578"/>
      <c r="D68" s="577"/>
      <c r="E68" s="578"/>
      <c r="F68" s="578"/>
      <c r="G68" s="578"/>
      <c r="H68" s="578"/>
      <c r="I68" s="578"/>
      <c r="J68" s="577"/>
      <c r="K68" s="577"/>
      <c r="L68" s="577"/>
      <c r="M68" s="577"/>
      <c r="N68" s="577"/>
      <c r="O68" s="577"/>
      <c r="P68" s="577"/>
    </row>
    <row r="69" spans="1:16" ht="12.75">
      <c r="A69" s="577"/>
      <c r="B69" s="578"/>
      <c r="C69" s="578"/>
      <c r="D69" s="577"/>
      <c r="E69" s="578"/>
      <c r="F69" s="578"/>
      <c r="G69" s="578"/>
      <c r="H69" s="578"/>
      <c r="I69" s="578"/>
      <c r="J69" s="577"/>
      <c r="K69" s="577"/>
      <c r="L69" s="577"/>
      <c r="M69" s="577"/>
      <c r="N69" s="577"/>
      <c r="O69" s="577"/>
      <c r="P69" s="577"/>
    </row>
    <row r="70" spans="1:16" ht="12.75">
      <c r="A70" s="577"/>
      <c r="B70" s="578"/>
      <c r="C70" s="578"/>
      <c r="D70" s="577"/>
      <c r="E70" s="578"/>
      <c r="F70" s="578"/>
      <c r="G70" s="578"/>
      <c r="H70" s="578"/>
      <c r="I70" s="578"/>
      <c r="J70" s="577"/>
      <c r="K70" s="577"/>
      <c r="L70" s="577"/>
      <c r="M70" s="577"/>
      <c r="N70" s="577"/>
      <c r="O70" s="577"/>
      <c r="P70" s="577"/>
    </row>
    <row r="71" spans="1:16" ht="12.75">
      <c r="A71" s="577"/>
      <c r="B71" s="578"/>
      <c r="C71" s="578"/>
      <c r="D71" s="577"/>
      <c r="E71" s="578"/>
      <c r="F71" s="578"/>
      <c r="G71" s="578"/>
      <c r="H71" s="578"/>
      <c r="I71" s="578"/>
      <c r="J71" s="577"/>
      <c r="K71" s="577"/>
      <c r="L71" s="577"/>
      <c r="M71" s="577"/>
      <c r="N71" s="577"/>
      <c r="O71" s="577"/>
      <c r="P71" s="577"/>
    </row>
    <row r="72" spans="1:16" ht="12.75">
      <c r="A72" s="577"/>
      <c r="B72" s="578"/>
      <c r="C72" s="578"/>
      <c r="D72" s="577"/>
      <c r="E72" s="578"/>
      <c r="F72" s="578"/>
      <c r="G72" s="578"/>
      <c r="H72" s="578"/>
      <c r="I72" s="578"/>
      <c r="J72" s="577"/>
      <c r="K72" s="577"/>
      <c r="L72" s="577"/>
      <c r="M72" s="577"/>
      <c r="N72" s="577"/>
      <c r="O72" s="577"/>
      <c r="P72" s="577"/>
    </row>
    <row r="73" spans="1:16" ht="12.75">
      <c r="A73" s="577"/>
      <c r="B73" s="578"/>
      <c r="C73" s="578"/>
      <c r="D73" s="577"/>
      <c r="E73" s="578"/>
      <c r="F73" s="578"/>
      <c r="G73" s="578"/>
      <c r="H73" s="578"/>
      <c r="I73" s="578"/>
      <c r="J73" s="577"/>
      <c r="K73" s="577"/>
      <c r="L73" s="577"/>
      <c r="M73" s="577"/>
      <c r="N73" s="577"/>
      <c r="O73" s="577"/>
      <c r="P73" s="577"/>
    </row>
    <row r="74" spans="1:16" ht="12.75">
      <c r="A74" s="577"/>
      <c r="B74" s="578"/>
      <c r="C74" s="578"/>
      <c r="D74" s="577"/>
      <c r="E74" s="578"/>
      <c r="F74" s="578"/>
      <c r="G74" s="578"/>
      <c r="H74" s="578"/>
      <c r="I74" s="578"/>
      <c r="J74" s="577"/>
      <c r="K74" s="577"/>
      <c r="L74" s="577"/>
      <c r="M74" s="577"/>
      <c r="N74" s="577"/>
      <c r="O74" s="577"/>
      <c r="P74" s="577"/>
    </row>
    <row r="75" spans="1:16" ht="12.75">
      <c r="A75" s="577"/>
      <c r="B75" s="578"/>
      <c r="C75" s="578"/>
      <c r="D75" s="577"/>
      <c r="E75" s="578"/>
      <c r="F75" s="578"/>
      <c r="G75" s="578"/>
      <c r="H75" s="578"/>
      <c r="I75" s="578"/>
      <c r="J75" s="577"/>
      <c r="K75" s="577"/>
      <c r="L75" s="577"/>
      <c r="M75" s="577"/>
      <c r="N75" s="577"/>
      <c r="O75" s="577"/>
      <c r="P75" s="577"/>
    </row>
    <row r="76" spans="1:16" ht="12.75">
      <c r="A76" s="577"/>
      <c r="B76" s="578"/>
      <c r="C76" s="578"/>
      <c r="D76" s="577"/>
      <c r="E76" s="578"/>
      <c r="F76" s="578"/>
      <c r="G76" s="578"/>
      <c r="H76" s="578"/>
      <c r="I76" s="578"/>
      <c r="J76" s="577"/>
      <c r="K76" s="577"/>
      <c r="L76" s="577"/>
      <c r="M76" s="577"/>
      <c r="N76" s="577"/>
      <c r="O76" s="577"/>
      <c r="P76" s="577"/>
    </row>
    <row r="77" spans="1:16" ht="12.75">
      <c r="A77" s="577"/>
      <c r="B77" s="578"/>
      <c r="C77" s="578"/>
      <c r="D77" s="577"/>
      <c r="E77" s="578"/>
      <c r="F77" s="578"/>
      <c r="G77" s="578"/>
      <c r="H77" s="578"/>
      <c r="I77" s="578"/>
      <c r="J77" s="577"/>
      <c r="K77" s="577"/>
      <c r="L77" s="577"/>
      <c r="M77" s="577"/>
      <c r="N77" s="577"/>
      <c r="O77" s="577"/>
      <c r="P77" s="577"/>
    </row>
    <row r="78" spans="1:16" ht="12.75">
      <c r="A78" s="577"/>
      <c r="B78" s="578"/>
      <c r="C78" s="578"/>
      <c r="D78" s="577"/>
      <c r="E78" s="578"/>
      <c r="F78" s="578"/>
      <c r="G78" s="578"/>
      <c r="H78" s="578"/>
      <c r="I78" s="578"/>
      <c r="J78" s="577"/>
      <c r="K78" s="577"/>
      <c r="L78" s="577"/>
      <c r="M78" s="577"/>
      <c r="N78" s="577"/>
      <c r="O78" s="577"/>
      <c r="P78" s="577"/>
    </row>
    <row r="79" spans="1:16" ht="12.75">
      <c r="A79" s="577"/>
      <c r="B79" s="578"/>
      <c r="C79" s="578"/>
      <c r="D79" s="577"/>
      <c r="E79" s="578"/>
      <c r="F79" s="578"/>
      <c r="G79" s="578"/>
      <c r="H79" s="578"/>
      <c r="I79" s="578"/>
      <c r="J79" s="577"/>
      <c r="K79" s="577"/>
      <c r="L79" s="577"/>
      <c r="M79" s="577"/>
      <c r="N79" s="577"/>
      <c r="O79" s="577"/>
      <c r="P79" s="577"/>
    </row>
    <row r="80" spans="1:16" ht="12.75">
      <c r="A80" s="577"/>
      <c r="B80" s="578"/>
      <c r="C80" s="578"/>
      <c r="D80" s="577"/>
      <c r="E80" s="578"/>
      <c r="F80" s="578"/>
      <c r="G80" s="578"/>
      <c r="H80" s="578"/>
      <c r="I80" s="578"/>
      <c r="J80" s="577"/>
      <c r="K80" s="577"/>
      <c r="L80" s="577"/>
      <c r="M80" s="577"/>
      <c r="N80" s="577"/>
      <c r="O80" s="577"/>
      <c r="P80" s="577"/>
    </row>
    <row r="81" spans="1:16" ht="12.75">
      <c r="A81" s="577"/>
      <c r="B81" s="578"/>
      <c r="C81" s="578"/>
      <c r="D81" s="577"/>
      <c r="E81" s="578"/>
      <c r="F81" s="578"/>
      <c r="G81" s="578"/>
      <c r="H81" s="578"/>
      <c r="I81" s="578"/>
      <c r="J81" s="577"/>
      <c r="K81" s="577"/>
      <c r="L81" s="577"/>
      <c r="M81" s="577"/>
      <c r="N81" s="577"/>
      <c r="O81" s="577"/>
      <c r="P81" s="577"/>
    </row>
    <row r="82" spans="1:16" ht="12.75">
      <c r="A82" s="577"/>
      <c r="B82" s="578"/>
      <c r="C82" s="578"/>
      <c r="D82" s="577"/>
      <c r="E82" s="578"/>
      <c r="F82" s="578"/>
      <c r="G82" s="578"/>
      <c r="H82" s="578"/>
      <c r="I82" s="578"/>
      <c r="J82" s="577"/>
      <c r="K82" s="577"/>
      <c r="L82" s="577"/>
      <c r="M82" s="577"/>
      <c r="N82" s="577"/>
      <c r="O82" s="577"/>
      <c r="P82" s="577"/>
    </row>
    <row r="83" spans="1:16" ht="12.75">
      <c r="A83" s="577"/>
      <c r="B83" s="578"/>
      <c r="C83" s="578"/>
      <c r="D83" s="577"/>
      <c r="E83" s="578"/>
      <c r="F83" s="578"/>
      <c r="G83" s="578"/>
      <c r="H83" s="578"/>
      <c r="I83" s="578"/>
      <c r="J83" s="577"/>
      <c r="K83" s="577"/>
      <c r="L83" s="577"/>
      <c r="M83" s="577"/>
      <c r="N83" s="577"/>
      <c r="O83" s="577"/>
      <c r="P83" s="577"/>
    </row>
    <row r="84" spans="1:16" ht="12.75">
      <c r="A84" s="577"/>
      <c r="B84" s="578"/>
      <c r="C84" s="578"/>
      <c r="D84" s="577"/>
      <c r="E84" s="578"/>
      <c r="F84" s="578"/>
      <c r="G84" s="578"/>
      <c r="H84" s="578"/>
      <c r="I84" s="578"/>
      <c r="J84" s="577"/>
      <c r="K84" s="577"/>
      <c r="L84" s="577"/>
      <c r="M84" s="577"/>
      <c r="N84" s="577"/>
      <c r="O84" s="577"/>
      <c r="P84" s="577"/>
    </row>
    <row r="85" spans="1:16" ht="12.75">
      <c r="A85" s="577"/>
      <c r="B85" s="578"/>
      <c r="C85" s="578"/>
      <c r="D85" s="577"/>
      <c r="E85" s="578"/>
      <c r="F85" s="578"/>
      <c r="G85" s="578"/>
      <c r="H85" s="578"/>
      <c r="I85" s="578"/>
      <c r="J85" s="577"/>
      <c r="K85" s="577"/>
      <c r="L85" s="577"/>
      <c r="M85" s="577"/>
      <c r="N85" s="577"/>
      <c r="O85" s="577"/>
      <c r="P85" s="577"/>
    </row>
    <row r="86" spans="1:16" ht="12.75">
      <c r="A86" s="577"/>
      <c r="B86" s="578"/>
      <c r="C86" s="578"/>
      <c r="D86" s="577"/>
      <c r="E86" s="578"/>
      <c r="F86" s="578"/>
      <c r="G86" s="578"/>
      <c r="H86" s="578"/>
      <c r="I86" s="578"/>
      <c r="J86" s="577"/>
      <c r="K86" s="577"/>
      <c r="L86" s="577"/>
      <c r="M86" s="577"/>
      <c r="N86" s="577"/>
      <c r="O86" s="577"/>
      <c r="P86" s="577"/>
    </row>
    <row r="87" spans="1:16" ht="12.75">
      <c r="A87" s="577"/>
      <c r="B87" s="578"/>
      <c r="C87" s="578"/>
      <c r="D87" s="577"/>
      <c r="E87" s="578"/>
      <c r="F87" s="578"/>
      <c r="G87" s="578"/>
      <c r="H87" s="578"/>
      <c r="I87" s="578"/>
      <c r="J87" s="577"/>
      <c r="K87" s="577"/>
      <c r="L87" s="577"/>
      <c r="M87" s="577"/>
      <c r="N87" s="577"/>
      <c r="O87" s="577"/>
      <c r="P87" s="577"/>
    </row>
    <row r="88" spans="1:16" ht="12.75">
      <c r="A88" s="577"/>
      <c r="B88" s="578"/>
      <c r="C88" s="578"/>
      <c r="D88" s="577"/>
      <c r="E88" s="578"/>
      <c r="F88" s="578"/>
      <c r="G88" s="578"/>
      <c r="H88" s="578"/>
      <c r="I88" s="578"/>
      <c r="J88" s="577"/>
      <c r="K88" s="577"/>
      <c r="L88" s="577"/>
      <c r="M88" s="577"/>
      <c r="N88" s="577"/>
      <c r="O88" s="577"/>
      <c r="P88" s="577"/>
    </row>
    <row r="89" spans="1:16" ht="12.75">
      <c r="A89" s="577"/>
      <c r="B89" s="578"/>
      <c r="C89" s="578"/>
      <c r="D89" s="577"/>
      <c r="E89" s="578"/>
      <c r="F89" s="578"/>
      <c r="G89" s="578"/>
      <c r="H89" s="578"/>
      <c r="I89" s="578"/>
      <c r="J89" s="577"/>
      <c r="K89" s="577"/>
      <c r="L89" s="577"/>
      <c r="M89" s="577"/>
      <c r="N89" s="577"/>
      <c r="O89" s="577"/>
      <c r="P89" s="577"/>
    </row>
    <row r="90" spans="1:16" ht="12.75">
      <c r="A90" s="577"/>
      <c r="B90" s="578"/>
      <c r="C90" s="578"/>
      <c r="D90" s="577"/>
      <c r="E90" s="578"/>
      <c r="F90" s="578"/>
      <c r="G90" s="578"/>
      <c r="H90" s="578"/>
      <c r="I90" s="578"/>
      <c r="J90" s="577"/>
      <c r="K90" s="577"/>
      <c r="L90" s="577"/>
      <c r="M90" s="577"/>
      <c r="N90" s="577"/>
      <c r="O90" s="577"/>
      <c r="P90" s="577"/>
    </row>
    <row r="91" spans="1:16" ht="12.75">
      <c r="A91" s="577"/>
      <c r="B91" s="578"/>
      <c r="C91" s="578"/>
      <c r="D91" s="577"/>
      <c r="E91" s="578"/>
      <c r="F91" s="578"/>
      <c r="G91" s="578"/>
      <c r="H91" s="578"/>
      <c r="I91" s="578"/>
      <c r="J91" s="577"/>
      <c r="K91" s="577"/>
      <c r="L91" s="577"/>
      <c r="M91" s="577"/>
      <c r="N91" s="577"/>
      <c r="O91" s="577"/>
      <c r="P91" s="577"/>
    </row>
    <row r="92" spans="1:16" ht="12.75">
      <c r="A92" s="577"/>
      <c r="B92" s="578"/>
      <c r="C92" s="578"/>
      <c r="D92" s="577"/>
      <c r="E92" s="578"/>
      <c r="F92" s="578"/>
      <c r="G92" s="578"/>
      <c r="H92" s="578"/>
      <c r="I92" s="578"/>
      <c r="J92" s="577"/>
      <c r="K92" s="577"/>
      <c r="L92" s="577"/>
      <c r="M92" s="577"/>
      <c r="N92" s="577"/>
      <c r="O92" s="577"/>
      <c r="P92" s="577"/>
    </row>
    <row r="93" spans="1:16" ht="12.75">
      <c r="A93" s="577"/>
      <c r="B93" s="578"/>
      <c r="C93" s="578"/>
      <c r="D93" s="577"/>
      <c r="E93" s="578"/>
      <c r="F93" s="578"/>
      <c r="G93" s="578"/>
      <c r="H93" s="578"/>
      <c r="I93" s="578"/>
      <c r="J93" s="577"/>
      <c r="K93" s="577"/>
      <c r="L93" s="577"/>
      <c r="M93" s="577"/>
      <c r="N93" s="577"/>
      <c r="O93" s="577"/>
      <c r="P93" s="577"/>
    </row>
    <row r="94" spans="1:16" ht="12.75">
      <c r="A94" s="577"/>
      <c r="B94" s="578"/>
      <c r="C94" s="578"/>
      <c r="D94" s="577"/>
      <c r="E94" s="578"/>
      <c r="F94" s="578"/>
      <c r="G94" s="578"/>
      <c r="H94" s="578"/>
      <c r="I94" s="578"/>
      <c r="J94" s="577"/>
      <c r="K94" s="577"/>
      <c r="L94" s="577"/>
      <c r="M94" s="577"/>
      <c r="N94" s="577"/>
      <c r="O94" s="577"/>
      <c r="P94" s="577"/>
    </row>
    <row r="95" spans="1:16" ht="12.75">
      <c r="A95" s="577"/>
      <c r="B95" s="578"/>
      <c r="C95" s="578"/>
      <c r="D95" s="577"/>
      <c r="E95" s="578"/>
      <c r="F95" s="578"/>
      <c r="G95" s="578"/>
      <c r="H95" s="578"/>
      <c r="I95" s="578"/>
      <c r="J95" s="577"/>
      <c r="K95" s="577"/>
      <c r="L95" s="577"/>
      <c r="M95" s="577"/>
      <c r="N95" s="577"/>
      <c r="O95" s="577"/>
      <c r="P95" s="577"/>
    </row>
    <row r="96" spans="1:16" ht="12.75">
      <c r="A96" s="577"/>
      <c r="B96" s="578"/>
      <c r="C96" s="578"/>
      <c r="D96" s="577"/>
      <c r="E96" s="578"/>
      <c r="F96" s="578"/>
      <c r="G96" s="578"/>
      <c r="H96" s="578"/>
      <c r="I96" s="578"/>
      <c r="J96" s="577"/>
      <c r="K96" s="577"/>
      <c r="L96" s="577"/>
      <c r="M96" s="577"/>
      <c r="N96" s="577"/>
      <c r="O96" s="577"/>
      <c r="P96" s="577"/>
    </row>
    <row r="97" spans="1:16" ht="12.75">
      <c r="A97" s="577"/>
      <c r="B97" s="578"/>
      <c r="C97" s="578"/>
      <c r="D97" s="577"/>
      <c r="E97" s="578"/>
      <c r="F97" s="578"/>
      <c r="G97" s="578"/>
      <c r="H97" s="578"/>
      <c r="I97" s="578"/>
      <c r="J97" s="577"/>
      <c r="K97" s="577"/>
      <c r="L97" s="577"/>
      <c r="M97" s="577"/>
      <c r="N97" s="577"/>
      <c r="O97" s="577"/>
      <c r="P97" s="577"/>
    </row>
    <row r="98" spans="1:16" ht="12.75">
      <c r="A98" s="577"/>
      <c r="B98" s="578"/>
      <c r="C98" s="578"/>
      <c r="D98" s="577"/>
      <c r="E98" s="578"/>
      <c r="F98" s="578"/>
      <c r="G98" s="578"/>
      <c r="H98" s="578"/>
      <c r="I98" s="578"/>
      <c r="J98" s="577"/>
      <c r="K98" s="577"/>
      <c r="L98" s="577"/>
      <c r="M98" s="577"/>
      <c r="N98" s="577"/>
      <c r="O98" s="577"/>
      <c r="P98" s="577"/>
    </row>
    <row r="99" spans="1:16" ht="12.75">
      <c r="A99" s="577"/>
      <c r="B99" s="578"/>
      <c r="C99" s="578"/>
      <c r="D99" s="577"/>
      <c r="E99" s="578"/>
      <c r="F99" s="578"/>
      <c r="G99" s="578"/>
      <c r="H99" s="578"/>
      <c r="I99" s="578"/>
      <c r="J99" s="577"/>
      <c r="K99" s="577"/>
      <c r="L99" s="577"/>
      <c r="M99" s="577"/>
      <c r="N99" s="577"/>
      <c r="O99" s="577"/>
      <c r="P99" s="577"/>
    </row>
    <row r="100" spans="1:16" ht="12.75">
      <c r="A100" s="577"/>
      <c r="B100" s="578"/>
      <c r="C100" s="578"/>
      <c r="D100" s="577"/>
      <c r="E100" s="578"/>
      <c r="F100" s="578"/>
      <c r="G100" s="578"/>
      <c r="H100" s="578"/>
      <c r="I100" s="578"/>
      <c r="J100" s="577"/>
      <c r="K100" s="577"/>
      <c r="L100" s="577"/>
      <c r="M100" s="577"/>
      <c r="N100" s="577"/>
      <c r="O100" s="577"/>
      <c r="P100" s="577"/>
    </row>
    <row r="101" spans="1:16" ht="12.75">
      <c r="A101" s="577"/>
      <c r="B101" s="578"/>
      <c r="C101" s="578"/>
      <c r="D101" s="577"/>
      <c r="E101" s="578"/>
      <c r="F101" s="578"/>
      <c r="G101" s="578"/>
      <c r="H101" s="578"/>
      <c r="I101" s="578"/>
      <c r="J101" s="577"/>
      <c r="K101" s="577"/>
      <c r="L101" s="577"/>
      <c r="M101" s="577"/>
      <c r="N101" s="577"/>
      <c r="O101" s="577"/>
      <c r="P101" s="577"/>
    </row>
    <row r="102" spans="1:16" ht="12.75">
      <c r="A102" s="577"/>
      <c r="B102" s="578"/>
      <c r="C102" s="578"/>
      <c r="D102" s="577"/>
      <c r="E102" s="578"/>
      <c r="F102" s="578"/>
      <c r="G102" s="578"/>
      <c r="H102" s="578"/>
      <c r="I102" s="578"/>
      <c r="J102" s="577"/>
      <c r="K102" s="577"/>
      <c r="L102" s="577"/>
      <c r="M102" s="577"/>
      <c r="N102" s="577"/>
      <c r="O102" s="577"/>
      <c r="P102" s="577"/>
    </row>
    <row r="103" spans="1:16" ht="12.75">
      <c r="A103" s="577"/>
      <c r="B103" s="578"/>
      <c r="C103" s="578"/>
      <c r="D103" s="577"/>
      <c r="E103" s="578"/>
      <c r="F103" s="578"/>
      <c r="G103" s="578"/>
      <c r="H103" s="578"/>
      <c r="I103" s="578"/>
      <c r="J103" s="577"/>
      <c r="K103" s="577"/>
      <c r="L103" s="577"/>
      <c r="M103" s="577"/>
      <c r="N103" s="577"/>
      <c r="O103" s="577"/>
      <c r="P103" s="577"/>
    </row>
    <row r="104" spans="1:16" ht="12.75">
      <c r="A104" s="577"/>
      <c r="B104" s="578"/>
      <c r="C104" s="578"/>
      <c r="D104" s="577"/>
      <c r="E104" s="578"/>
      <c r="F104" s="578"/>
      <c r="G104" s="578"/>
      <c r="H104" s="578"/>
      <c r="I104" s="578"/>
      <c r="J104" s="577"/>
      <c r="K104" s="577"/>
      <c r="L104" s="577"/>
      <c r="M104" s="577"/>
      <c r="N104" s="577"/>
      <c r="O104" s="577"/>
      <c r="P104" s="577"/>
    </row>
    <row r="105" spans="1:16" ht="12.75">
      <c r="A105" s="577"/>
      <c r="B105" s="578"/>
      <c r="C105" s="578"/>
      <c r="D105" s="577"/>
      <c r="E105" s="578"/>
      <c r="F105" s="578"/>
      <c r="G105" s="578"/>
      <c r="H105" s="578"/>
      <c r="I105" s="578"/>
      <c r="J105" s="577"/>
      <c r="K105" s="577"/>
      <c r="L105" s="577"/>
      <c r="M105" s="577"/>
      <c r="N105" s="577"/>
      <c r="O105" s="577"/>
      <c r="P105" s="577"/>
    </row>
    <row r="106" spans="1:16" ht="12.75">
      <c r="A106" s="577"/>
      <c r="B106" s="578"/>
      <c r="C106" s="578"/>
      <c r="D106" s="577"/>
      <c r="E106" s="578"/>
      <c r="F106" s="578"/>
      <c r="G106" s="578"/>
      <c r="H106" s="578"/>
      <c r="I106" s="578"/>
      <c r="J106" s="577"/>
      <c r="K106" s="577"/>
      <c r="L106" s="577"/>
      <c r="M106" s="577"/>
      <c r="N106" s="577"/>
      <c r="O106" s="577"/>
      <c r="P106" s="577"/>
    </row>
    <row r="107" spans="1:16" ht="12.75">
      <c r="A107" s="577"/>
      <c r="B107" s="578"/>
      <c r="C107" s="578"/>
      <c r="D107" s="577"/>
      <c r="E107" s="578"/>
      <c r="F107" s="578"/>
      <c r="G107" s="578"/>
      <c r="H107" s="578"/>
      <c r="I107" s="578"/>
      <c r="J107" s="577"/>
      <c r="K107" s="577"/>
      <c r="L107" s="577"/>
      <c r="M107" s="577"/>
      <c r="N107" s="577"/>
      <c r="O107" s="577"/>
      <c r="P107" s="577"/>
    </row>
    <row r="108" spans="1:16" ht="12.75">
      <c r="A108" s="577"/>
      <c r="B108" s="578"/>
      <c r="C108" s="578"/>
      <c r="D108" s="577"/>
      <c r="E108" s="578"/>
      <c r="F108" s="578"/>
      <c r="G108" s="578"/>
      <c r="H108" s="578"/>
      <c r="I108" s="578"/>
      <c r="J108" s="577"/>
      <c r="K108" s="577"/>
      <c r="L108" s="577"/>
      <c r="M108" s="577"/>
      <c r="N108" s="577"/>
      <c r="O108" s="577"/>
      <c r="P108" s="577"/>
    </row>
    <row r="109" spans="1:16" ht="12.75">
      <c r="A109" s="577"/>
      <c r="B109" s="578"/>
      <c r="C109" s="578"/>
      <c r="D109" s="577"/>
      <c r="E109" s="578"/>
      <c r="F109" s="578"/>
      <c r="G109" s="578"/>
      <c r="H109" s="578"/>
      <c r="I109" s="578"/>
      <c r="J109" s="577"/>
      <c r="K109" s="577"/>
      <c r="L109" s="577"/>
      <c r="M109" s="577"/>
      <c r="N109" s="577"/>
      <c r="O109" s="577"/>
      <c r="P109" s="577"/>
    </row>
    <row r="110" spans="1:16" ht="12.75">
      <c r="A110" s="577"/>
      <c r="B110" s="578"/>
      <c r="C110" s="578"/>
      <c r="D110" s="577"/>
      <c r="E110" s="578"/>
      <c r="F110" s="578"/>
      <c r="G110" s="578"/>
      <c r="H110" s="578"/>
      <c r="I110" s="578"/>
      <c r="J110" s="577"/>
      <c r="K110" s="577"/>
      <c r="L110" s="577"/>
      <c r="M110" s="577"/>
      <c r="N110" s="577"/>
      <c r="O110" s="577"/>
      <c r="P110" s="577"/>
    </row>
    <row r="111" spans="1:16" ht="12.75">
      <c r="A111" s="577"/>
      <c r="B111" s="578"/>
      <c r="C111" s="578"/>
      <c r="D111" s="577"/>
      <c r="E111" s="578"/>
      <c r="F111" s="578"/>
      <c r="G111" s="578"/>
      <c r="H111" s="578"/>
      <c r="I111" s="578"/>
      <c r="J111" s="577"/>
      <c r="K111" s="577"/>
      <c r="L111" s="577"/>
      <c r="M111" s="577"/>
      <c r="N111" s="577"/>
      <c r="O111" s="577"/>
      <c r="P111" s="577"/>
    </row>
    <row r="112" spans="1:16" ht="12.75">
      <c r="A112" s="577"/>
      <c r="B112" s="578"/>
      <c r="C112" s="578"/>
      <c r="D112" s="577"/>
      <c r="E112" s="578"/>
      <c r="F112" s="578"/>
      <c r="G112" s="578"/>
      <c r="H112" s="578"/>
      <c r="I112" s="578"/>
      <c r="J112" s="577"/>
      <c r="K112" s="577"/>
      <c r="L112" s="577"/>
      <c r="M112" s="577"/>
      <c r="N112" s="577"/>
      <c r="O112" s="577"/>
      <c r="P112" s="577"/>
    </row>
    <row r="113" spans="1:16" ht="12.75">
      <c r="A113" s="577"/>
      <c r="B113" s="578"/>
      <c r="C113" s="578"/>
      <c r="D113" s="577"/>
      <c r="E113" s="578"/>
      <c r="F113" s="578"/>
      <c r="G113" s="578"/>
      <c r="H113" s="578"/>
      <c r="I113" s="578"/>
      <c r="J113" s="577"/>
      <c r="K113" s="577"/>
      <c r="L113" s="577"/>
      <c r="M113" s="577"/>
      <c r="N113" s="577"/>
      <c r="O113" s="577"/>
      <c r="P113" s="577"/>
    </row>
    <row r="114" spans="1:16" ht="12.75">
      <c r="A114" s="577"/>
      <c r="B114" s="578"/>
      <c r="C114" s="578"/>
      <c r="D114" s="577"/>
      <c r="E114" s="578"/>
      <c r="F114" s="578"/>
      <c r="G114" s="578"/>
      <c r="H114" s="578"/>
      <c r="I114" s="578"/>
      <c r="J114" s="577"/>
      <c r="K114" s="577"/>
      <c r="L114" s="577"/>
      <c r="M114" s="577"/>
      <c r="N114" s="577"/>
      <c r="O114" s="577"/>
      <c r="P114" s="577"/>
    </row>
    <row r="115" spans="1:3" ht="12.75">
      <c r="A115" s="577"/>
      <c r="B115" s="578"/>
      <c r="C115" s="578"/>
    </row>
  </sheetData>
  <sheetProtection/>
  <mergeCells count="24">
    <mergeCell ref="J9:J13"/>
    <mergeCell ref="K9:P9"/>
    <mergeCell ref="Q9:Q13"/>
    <mergeCell ref="K10:P10"/>
    <mergeCell ref="K11:L11"/>
    <mergeCell ref="M11:N11"/>
    <mergeCell ref="O11:P12"/>
    <mergeCell ref="M12:N12"/>
    <mergeCell ref="A8:P8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A1:P1"/>
    <mergeCell ref="A2:P2"/>
    <mergeCell ref="A3:P3"/>
    <mergeCell ref="A5:M5"/>
    <mergeCell ref="A6:F6"/>
    <mergeCell ref="A7:P7"/>
  </mergeCells>
  <printOptions gridLines="1"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selection activeCell="F33" sqref="F33"/>
    </sheetView>
  </sheetViews>
  <sheetFormatPr defaultColWidth="9.140625" defaultRowHeight="12.75"/>
  <cols>
    <col min="1" max="1" width="70.7109375" style="495" customWidth="1"/>
    <col min="2" max="2" width="6.421875" style="498" customWidth="1"/>
    <col min="3" max="3" width="7.28125" style="498" customWidth="1"/>
    <col min="4" max="4" width="6.140625" style="495" customWidth="1"/>
    <col min="5" max="5" width="6.421875" style="498" customWidth="1"/>
    <col min="6" max="6" width="9.00390625" style="498" customWidth="1"/>
    <col min="7" max="7" width="10.421875" style="498" customWidth="1"/>
    <col min="8" max="8" width="6.421875" style="498" customWidth="1"/>
    <col min="9" max="9" width="5.7109375" style="498" customWidth="1"/>
    <col min="10" max="16" width="5.7109375" style="495" customWidth="1"/>
    <col min="17" max="17" width="9.140625" style="495" customWidth="1"/>
    <col min="18" max="18" width="9.421875" style="495" bestFit="1" customWidth="1"/>
    <col min="19" max="16384" width="9.140625" style="495" customWidth="1"/>
  </cols>
  <sheetData>
    <row r="1" spans="1:16" ht="15.75" customHeight="1">
      <c r="A1" s="1371" t="s">
        <v>78</v>
      </c>
      <c r="B1" s="1371"/>
      <c r="C1" s="1371"/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</row>
    <row r="2" spans="1:16" ht="15.75" customHeight="1">
      <c r="A2" s="1340" t="s">
        <v>6</v>
      </c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0"/>
    </row>
    <row r="3" spans="1:16" ht="12.75" customHeight="1">
      <c r="A3" s="1340" t="s">
        <v>64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</row>
    <row r="4" spans="1:16" ht="12.75" customHeight="1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</row>
    <row r="5" spans="1:16" ht="17.25" customHeight="1">
      <c r="A5" s="1301" t="s">
        <v>79</v>
      </c>
      <c r="B5" s="1301"/>
      <c r="C5" s="1301"/>
      <c r="D5" s="1301"/>
      <c r="E5" s="1301"/>
      <c r="F5" s="1301"/>
      <c r="G5" s="1301"/>
      <c r="H5" s="1301"/>
      <c r="I5" s="1301"/>
      <c r="J5" s="1301"/>
      <c r="K5" s="1301"/>
      <c r="L5" s="1301"/>
      <c r="M5" s="1301"/>
      <c r="N5" s="500"/>
      <c r="O5" s="500"/>
      <c r="P5" s="500"/>
    </row>
    <row r="6" spans="1:16" ht="15.75" customHeight="1">
      <c r="A6" s="1301" t="s">
        <v>20</v>
      </c>
      <c r="B6" s="1301"/>
      <c r="C6" s="1301"/>
      <c r="D6" s="1301"/>
      <c r="E6" s="1301"/>
      <c r="F6" s="1301"/>
      <c r="G6" s="497"/>
      <c r="H6" s="497"/>
      <c r="I6" s="497"/>
      <c r="J6" s="496"/>
      <c r="K6" s="496"/>
      <c r="L6" s="496"/>
      <c r="M6" s="496"/>
      <c r="N6" s="496"/>
      <c r="O6" s="496"/>
      <c r="P6" s="496"/>
    </row>
    <row r="7" spans="1:16" ht="14.25" customHeight="1">
      <c r="A7" s="1341" t="s">
        <v>66</v>
      </c>
      <c r="B7" s="1341"/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</row>
    <row r="8" spans="1:16" ht="16.5" customHeight="1" thickBot="1">
      <c r="A8" s="1341" t="s">
        <v>80</v>
      </c>
      <c r="B8" s="1341"/>
      <c r="C8" s="1341"/>
      <c r="D8" s="1341"/>
      <c r="E8" s="1341"/>
      <c r="F8" s="1341"/>
      <c r="G8" s="1341"/>
      <c r="H8" s="1341"/>
      <c r="I8" s="1341"/>
      <c r="J8" s="1341"/>
      <c r="K8" s="1341"/>
      <c r="L8" s="1341"/>
      <c r="M8" s="1341"/>
      <c r="N8" s="1341"/>
      <c r="O8" s="1341"/>
      <c r="P8" s="1341"/>
    </row>
    <row r="9" spans="1:17" ht="21.75" customHeight="1" thickBot="1">
      <c r="A9" s="1342" t="s">
        <v>25</v>
      </c>
      <c r="B9" s="1344" t="s">
        <v>17</v>
      </c>
      <c r="C9" s="1346" t="s">
        <v>10</v>
      </c>
      <c r="D9" s="1348" t="s">
        <v>29</v>
      </c>
      <c r="E9" s="1344" t="s">
        <v>1</v>
      </c>
      <c r="F9" s="1350" t="s">
        <v>30</v>
      </c>
      <c r="G9" s="1344" t="s">
        <v>31</v>
      </c>
      <c r="H9" s="1348" t="s">
        <v>32</v>
      </c>
      <c r="I9" s="1344" t="s">
        <v>18</v>
      </c>
      <c r="J9" s="1346" t="s">
        <v>33</v>
      </c>
      <c r="K9" s="1352" t="s">
        <v>7</v>
      </c>
      <c r="L9" s="1353"/>
      <c r="M9" s="1353"/>
      <c r="N9" s="1353"/>
      <c r="O9" s="1353"/>
      <c r="P9" s="1354"/>
      <c r="Q9" s="1355" t="s">
        <v>3</v>
      </c>
    </row>
    <row r="10" spans="1:17" ht="11.25" customHeight="1" thickBot="1">
      <c r="A10" s="1343"/>
      <c r="B10" s="1345"/>
      <c r="C10" s="1347"/>
      <c r="D10" s="1349"/>
      <c r="E10" s="1345"/>
      <c r="F10" s="1351"/>
      <c r="G10" s="1345"/>
      <c r="H10" s="1349"/>
      <c r="I10" s="1345"/>
      <c r="J10" s="1347"/>
      <c r="K10" s="1358" t="s">
        <v>15</v>
      </c>
      <c r="L10" s="1358"/>
      <c r="M10" s="1359"/>
      <c r="N10" s="1360"/>
      <c r="O10" s="1360"/>
      <c r="P10" s="1361"/>
      <c r="Q10" s="1356"/>
    </row>
    <row r="11" spans="1:17" ht="12.75" customHeight="1">
      <c r="A11" s="1343"/>
      <c r="B11" s="1345"/>
      <c r="C11" s="1347"/>
      <c r="D11" s="1349"/>
      <c r="E11" s="1345"/>
      <c r="F11" s="1351"/>
      <c r="G11" s="1345"/>
      <c r="H11" s="1349"/>
      <c r="I11" s="1345"/>
      <c r="J11" s="1347"/>
      <c r="K11" s="1362" t="s">
        <v>2</v>
      </c>
      <c r="L11" s="1363"/>
      <c r="M11" s="1364" t="s">
        <v>11</v>
      </c>
      <c r="N11" s="1362"/>
      <c r="O11" s="1365" t="s">
        <v>3</v>
      </c>
      <c r="P11" s="1366"/>
      <c r="Q11" s="1356"/>
    </row>
    <row r="12" spans="1:18" ht="12.75" customHeight="1" thickBot="1">
      <c r="A12" s="1343"/>
      <c r="B12" s="1345"/>
      <c r="C12" s="1347"/>
      <c r="D12" s="1349"/>
      <c r="E12" s="1345"/>
      <c r="F12" s="1351"/>
      <c r="G12" s="1345"/>
      <c r="H12" s="1349"/>
      <c r="I12" s="1345"/>
      <c r="J12" s="1347"/>
      <c r="K12" s="501">
        <v>20</v>
      </c>
      <c r="L12" s="502" t="s">
        <v>26</v>
      </c>
      <c r="M12" s="1369" t="s">
        <v>4</v>
      </c>
      <c r="N12" s="1370"/>
      <c r="O12" s="1367"/>
      <c r="P12" s="1368"/>
      <c r="Q12" s="1356"/>
      <c r="R12" s="503"/>
    </row>
    <row r="13" spans="1:18" ht="15" customHeight="1" thickBot="1">
      <c r="A13" s="1343"/>
      <c r="B13" s="1345"/>
      <c r="C13" s="1347"/>
      <c r="D13" s="1349"/>
      <c r="E13" s="1345"/>
      <c r="F13" s="1351"/>
      <c r="G13" s="1345"/>
      <c r="H13" s="1349"/>
      <c r="I13" s="1345"/>
      <c r="J13" s="1347"/>
      <c r="K13" s="504" t="s">
        <v>12</v>
      </c>
      <c r="L13" s="505" t="s">
        <v>13</v>
      </c>
      <c r="M13" s="506" t="s">
        <v>12</v>
      </c>
      <c r="N13" s="507" t="s">
        <v>13</v>
      </c>
      <c r="O13" s="508" t="s">
        <v>12</v>
      </c>
      <c r="P13" s="509" t="s">
        <v>13</v>
      </c>
      <c r="Q13" s="1357"/>
      <c r="R13" s="503"/>
    </row>
    <row r="14" spans="1:18" ht="15" customHeight="1" thickBot="1">
      <c r="A14" s="510" t="s">
        <v>68</v>
      </c>
      <c r="B14" s="511"/>
      <c r="C14" s="512"/>
      <c r="D14" s="513"/>
      <c r="E14" s="513"/>
      <c r="F14" s="512"/>
      <c r="G14" s="513"/>
      <c r="H14" s="513"/>
      <c r="I14" s="513"/>
      <c r="J14" s="512"/>
      <c r="K14" s="512"/>
      <c r="L14" s="512"/>
      <c r="M14" s="512"/>
      <c r="N14" s="512"/>
      <c r="O14" s="514"/>
      <c r="P14" s="515"/>
      <c r="Q14" s="516"/>
      <c r="R14" s="503"/>
    </row>
    <row r="15" spans="1:17" ht="15.75" customHeight="1" thickBot="1">
      <c r="A15" s="525" t="s">
        <v>81</v>
      </c>
      <c r="B15" s="579"/>
      <c r="C15" s="580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2"/>
    </row>
    <row r="16" spans="1:17" ht="15.75" customHeight="1">
      <c r="A16" s="517" t="s">
        <v>82</v>
      </c>
      <c r="B16" s="338">
        <v>15</v>
      </c>
      <c r="C16" s="338">
        <v>405</v>
      </c>
      <c r="D16" s="299">
        <v>270</v>
      </c>
      <c r="E16" s="299">
        <v>80</v>
      </c>
      <c r="F16" s="299">
        <v>190</v>
      </c>
      <c r="G16" s="299"/>
      <c r="H16" s="299">
        <v>15</v>
      </c>
      <c r="I16" s="299">
        <v>135</v>
      </c>
      <c r="J16" s="299">
        <v>6</v>
      </c>
      <c r="K16" s="518">
        <v>80</v>
      </c>
      <c r="L16" s="519">
        <v>190</v>
      </c>
      <c r="M16" s="520"/>
      <c r="N16" s="521"/>
      <c r="O16" s="351">
        <f>SUM(K16,M16)</f>
        <v>80</v>
      </c>
      <c r="P16" s="522">
        <f>SUM(L16,N16)</f>
        <v>190</v>
      </c>
      <c r="Q16" s="523">
        <f>SUM(O16,P16)</f>
        <v>270</v>
      </c>
    </row>
    <row r="17" spans="1:17" s="503" customFormat="1" ht="16.5" customHeight="1">
      <c r="A17" s="526" t="s">
        <v>83</v>
      </c>
      <c r="B17" s="371">
        <v>15</v>
      </c>
      <c r="C17" s="371">
        <v>405</v>
      </c>
      <c r="D17" s="309">
        <v>270</v>
      </c>
      <c r="E17" s="373">
        <v>80</v>
      </c>
      <c r="F17" s="373">
        <v>190</v>
      </c>
      <c r="G17" s="309"/>
      <c r="H17" s="309">
        <v>15</v>
      </c>
      <c r="I17" s="309">
        <v>135</v>
      </c>
      <c r="J17" s="373">
        <v>6</v>
      </c>
      <c r="K17" s="527">
        <v>70</v>
      </c>
      <c r="L17" s="528">
        <v>160</v>
      </c>
      <c r="M17" s="529">
        <v>10</v>
      </c>
      <c r="N17" s="530">
        <v>30</v>
      </c>
      <c r="O17" s="351">
        <v>80</v>
      </c>
      <c r="P17" s="522">
        <v>190</v>
      </c>
      <c r="Q17" s="385">
        <v>270</v>
      </c>
    </row>
    <row r="18" spans="1:17" s="503" customFormat="1" ht="16.5" customHeight="1">
      <c r="A18" s="526" t="s">
        <v>84</v>
      </c>
      <c r="B18" s="371">
        <v>15</v>
      </c>
      <c r="C18" s="371">
        <v>405</v>
      </c>
      <c r="D18" s="309">
        <v>270</v>
      </c>
      <c r="E18" s="373">
        <v>80</v>
      </c>
      <c r="F18" s="373">
        <v>190</v>
      </c>
      <c r="G18" s="309"/>
      <c r="H18" s="309">
        <v>15</v>
      </c>
      <c r="I18" s="309">
        <v>135</v>
      </c>
      <c r="J18" s="373">
        <v>6</v>
      </c>
      <c r="K18" s="527"/>
      <c r="L18" s="528"/>
      <c r="M18" s="529">
        <v>80</v>
      </c>
      <c r="N18" s="530">
        <v>190</v>
      </c>
      <c r="O18" s="351">
        <v>80</v>
      </c>
      <c r="P18" s="522">
        <v>190</v>
      </c>
      <c r="Q18" s="385">
        <v>270</v>
      </c>
    </row>
    <row r="19" spans="1:17" s="503" customFormat="1" ht="16.5" customHeight="1" thickBot="1">
      <c r="A19" s="583" t="s">
        <v>85</v>
      </c>
      <c r="B19" s="371">
        <v>5</v>
      </c>
      <c r="C19" s="371">
        <v>135</v>
      </c>
      <c r="D19" s="309">
        <v>90</v>
      </c>
      <c r="E19" s="373" t="s">
        <v>75</v>
      </c>
      <c r="F19" s="373"/>
      <c r="G19" s="309">
        <v>90</v>
      </c>
      <c r="H19" s="309">
        <v>5</v>
      </c>
      <c r="I19" s="309">
        <v>45</v>
      </c>
      <c r="J19" s="373"/>
      <c r="K19" s="527"/>
      <c r="L19" s="528"/>
      <c r="M19" s="529"/>
      <c r="N19" s="530">
        <v>90</v>
      </c>
      <c r="O19" s="351"/>
      <c r="P19" s="522">
        <v>90</v>
      </c>
      <c r="Q19" s="385">
        <v>90</v>
      </c>
    </row>
    <row r="20" spans="1:18" s="496" customFormat="1" ht="16.5" customHeight="1" thickBot="1">
      <c r="A20" s="532" t="s">
        <v>22</v>
      </c>
      <c r="B20" s="533">
        <v>50</v>
      </c>
      <c r="C20" s="533">
        <v>1350</v>
      </c>
      <c r="D20" s="533">
        <v>900</v>
      </c>
      <c r="E20" s="534">
        <v>240</v>
      </c>
      <c r="F20" s="533">
        <v>570</v>
      </c>
      <c r="G20" s="533">
        <v>90</v>
      </c>
      <c r="H20" s="533">
        <v>50</v>
      </c>
      <c r="I20" s="533">
        <f>SUM(I16:I19)</f>
        <v>450</v>
      </c>
      <c r="J20" s="533">
        <v>18</v>
      </c>
      <c r="K20" s="533">
        <v>150</v>
      </c>
      <c r="L20" s="533">
        <v>350</v>
      </c>
      <c r="M20" s="533">
        <v>90</v>
      </c>
      <c r="N20" s="533">
        <v>310</v>
      </c>
      <c r="O20" s="533">
        <v>240</v>
      </c>
      <c r="P20" s="533">
        <v>660</v>
      </c>
      <c r="Q20" s="533">
        <v>900</v>
      </c>
      <c r="R20" s="503"/>
    </row>
    <row r="21" spans="1:17" ht="13.5" customHeight="1" thickBot="1">
      <c r="A21" s="535" t="s">
        <v>39</v>
      </c>
      <c r="B21" s="536"/>
      <c r="C21" s="537"/>
      <c r="D21" s="538"/>
      <c r="E21" s="538"/>
      <c r="F21" s="538"/>
      <c r="G21" s="538"/>
      <c r="H21" s="538"/>
      <c r="I21" s="538"/>
      <c r="J21" s="538"/>
      <c r="K21" s="539"/>
      <c r="L21" s="539"/>
      <c r="M21" s="539"/>
      <c r="N21" s="539"/>
      <c r="O21" s="539"/>
      <c r="P21" s="539"/>
      <c r="Q21" s="540"/>
    </row>
    <row r="22" spans="1:17" s="553" customFormat="1" ht="18.75" customHeight="1" thickBot="1">
      <c r="A22" s="550" t="s">
        <v>14</v>
      </c>
      <c r="B22" s="551">
        <f aca="true" t="shared" si="0" ref="B22:G22">SUM(B20)</f>
        <v>50</v>
      </c>
      <c r="C22" s="551">
        <f t="shared" si="0"/>
        <v>1350</v>
      </c>
      <c r="D22" s="551">
        <f t="shared" si="0"/>
        <v>900</v>
      </c>
      <c r="E22" s="551">
        <f t="shared" si="0"/>
        <v>240</v>
      </c>
      <c r="F22" s="551">
        <f t="shared" si="0"/>
        <v>570</v>
      </c>
      <c r="G22" s="551">
        <f t="shared" si="0"/>
        <v>90</v>
      </c>
      <c r="H22" s="552">
        <f>SUM(H20)</f>
        <v>50</v>
      </c>
      <c r="I22" s="552">
        <f aca="true" t="shared" si="1" ref="I22:P22">SUM(I20)</f>
        <v>450</v>
      </c>
      <c r="J22" s="552">
        <f t="shared" si="1"/>
        <v>18</v>
      </c>
      <c r="K22" s="552">
        <f t="shared" si="1"/>
        <v>150</v>
      </c>
      <c r="L22" s="552">
        <f t="shared" si="1"/>
        <v>350</v>
      </c>
      <c r="M22" s="552">
        <f t="shared" si="1"/>
        <v>90</v>
      </c>
      <c r="N22" s="552">
        <f t="shared" si="1"/>
        <v>310</v>
      </c>
      <c r="O22" s="552">
        <f t="shared" si="1"/>
        <v>240</v>
      </c>
      <c r="P22" s="552">
        <f t="shared" si="1"/>
        <v>660</v>
      </c>
      <c r="Q22" s="552">
        <f>SUM(Q20)</f>
        <v>900</v>
      </c>
    </row>
    <row r="23" spans="1:17" s="561" customFormat="1" ht="16.5" thickBot="1">
      <c r="A23" s="554" t="s">
        <v>40</v>
      </c>
      <c r="B23" s="555"/>
      <c r="C23" s="556"/>
      <c r="D23" s="557"/>
      <c r="E23" s="558"/>
      <c r="F23" s="558"/>
      <c r="G23" s="558"/>
      <c r="H23" s="558"/>
      <c r="I23" s="558"/>
      <c r="J23" s="558"/>
      <c r="K23" s="559"/>
      <c r="L23" s="558"/>
      <c r="M23" s="559"/>
      <c r="N23" s="558"/>
      <c r="O23" s="557"/>
      <c r="P23" s="558"/>
      <c r="Q23" s="560"/>
    </row>
    <row r="24" spans="1:17" s="561" customFormat="1" ht="16.5" thickBot="1">
      <c r="A24" s="562" t="s">
        <v>77</v>
      </c>
      <c r="B24" s="564"/>
      <c r="C24" s="564"/>
      <c r="D24" s="565"/>
      <c r="E24" s="567"/>
      <c r="F24" s="567"/>
      <c r="G24" s="568"/>
      <c r="H24" s="567"/>
      <c r="I24" s="568"/>
      <c r="J24" s="567"/>
      <c r="K24" s="569"/>
      <c r="L24" s="570"/>
      <c r="M24" s="571"/>
      <c r="N24" s="572"/>
      <c r="O24" s="565"/>
      <c r="P24" s="567"/>
      <c r="Q24" s="573"/>
    </row>
    <row r="25" spans="1:16" s="561" customFormat="1" ht="12.75">
      <c r="A25" s="574"/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</row>
    <row r="26" spans="1:16" s="561" customFormat="1" ht="12.75">
      <c r="A26" s="574"/>
      <c r="B26" s="575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</row>
    <row r="27" spans="1:16" s="561" customFormat="1" ht="12.75">
      <c r="A27" s="574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</row>
    <row r="28" spans="1:16" s="561" customFormat="1" ht="12.75">
      <c r="A28" s="574"/>
      <c r="B28" s="575"/>
      <c r="C28" s="575"/>
      <c r="D28" s="574"/>
      <c r="E28" s="575"/>
      <c r="F28" s="575"/>
      <c r="G28" s="575"/>
      <c r="H28" s="575"/>
      <c r="I28" s="575"/>
      <c r="J28" s="574"/>
      <c r="K28" s="574"/>
      <c r="L28" s="574"/>
      <c r="M28" s="574"/>
      <c r="N28" s="574"/>
      <c r="O28" s="574"/>
      <c r="P28" s="574"/>
    </row>
    <row r="29" spans="1:16" s="561" customFormat="1" ht="12.75">
      <c r="A29" s="576"/>
      <c r="B29" s="575"/>
      <c r="C29" s="575"/>
      <c r="D29" s="574"/>
      <c r="E29" s="575"/>
      <c r="F29" s="575"/>
      <c r="G29" s="575"/>
      <c r="H29" s="575"/>
      <c r="I29" s="575"/>
      <c r="J29" s="574"/>
      <c r="K29" s="574"/>
      <c r="L29" s="574"/>
      <c r="M29" s="574"/>
      <c r="N29" s="574"/>
      <c r="O29" s="574"/>
      <c r="P29" s="574"/>
    </row>
    <row r="30" spans="1:16" s="561" customFormat="1" ht="12.75">
      <c r="A30" s="574"/>
      <c r="B30" s="575"/>
      <c r="C30" s="575"/>
      <c r="D30" s="574"/>
      <c r="E30" s="575"/>
      <c r="F30" s="575"/>
      <c r="G30" s="575"/>
      <c r="H30" s="575"/>
      <c r="I30" s="575"/>
      <c r="J30" s="574"/>
      <c r="K30" s="574"/>
      <c r="L30" s="574"/>
      <c r="M30" s="574"/>
      <c r="N30" s="574"/>
      <c r="O30" s="574"/>
      <c r="P30" s="574"/>
    </row>
    <row r="31" spans="1:16" s="561" customFormat="1" ht="12.75">
      <c r="A31" s="574"/>
      <c r="B31" s="575"/>
      <c r="C31" s="575"/>
      <c r="D31" s="577"/>
      <c r="E31" s="578"/>
      <c r="F31" s="578"/>
      <c r="G31" s="578"/>
      <c r="H31" s="578"/>
      <c r="I31" s="578"/>
      <c r="J31" s="577"/>
      <c r="K31" s="577"/>
      <c r="L31" s="577"/>
      <c r="M31" s="577"/>
      <c r="N31" s="577"/>
      <c r="O31" s="577"/>
      <c r="P31" s="577"/>
    </row>
    <row r="32" spans="1:16" s="561" customFormat="1" ht="12.75">
      <c r="A32" s="577"/>
      <c r="B32" s="578"/>
      <c r="C32" s="578"/>
      <c r="D32" s="577"/>
      <c r="E32" s="578"/>
      <c r="F32" s="578"/>
      <c r="G32" s="578"/>
      <c r="H32" s="578"/>
      <c r="I32" s="578"/>
      <c r="J32" s="577"/>
      <c r="K32" s="577"/>
      <c r="L32" s="577"/>
      <c r="M32" s="577"/>
      <c r="N32" s="577"/>
      <c r="O32" s="577"/>
      <c r="P32" s="577"/>
    </row>
    <row r="33" spans="1:16" ht="12.75">
      <c r="A33" s="577"/>
      <c r="B33" s="578"/>
      <c r="C33" s="578"/>
      <c r="D33" s="577"/>
      <c r="E33" s="578"/>
      <c r="F33" s="578"/>
      <c r="G33" s="578"/>
      <c r="H33" s="578"/>
      <c r="I33" s="578"/>
      <c r="J33" s="577"/>
      <c r="K33" s="577"/>
      <c r="L33" s="577"/>
      <c r="M33" s="577"/>
      <c r="N33" s="577"/>
      <c r="O33" s="577"/>
      <c r="P33" s="577"/>
    </row>
    <row r="34" spans="1:16" ht="12.75">
      <c r="A34" s="577"/>
      <c r="B34" s="578"/>
      <c r="C34" s="578"/>
      <c r="D34" s="577"/>
      <c r="E34" s="578"/>
      <c r="F34" s="578"/>
      <c r="G34" s="578"/>
      <c r="H34" s="578"/>
      <c r="I34" s="578"/>
      <c r="J34" s="577"/>
      <c r="K34" s="577"/>
      <c r="L34" s="577"/>
      <c r="M34" s="577"/>
      <c r="N34" s="577"/>
      <c r="O34" s="577"/>
      <c r="P34" s="577"/>
    </row>
    <row r="35" spans="1:16" ht="12.75">
      <c r="A35" s="577"/>
      <c r="B35" s="578"/>
      <c r="C35" s="578"/>
      <c r="D35" s="577"/>
      <c r="E35" s="578"/>
      <c r="F35" s="578"/>
      <c r="G35" s="578"/>
      <c r="H35" s="578"/>
      <c r="I35" s="578"/>
      <c r="J35" s="577"/>
      <c r="K35" s="577"/>
      <c r="L35" s="577"/>
      <c r="M35" s="577"/>
      <c r="N35" s="577"/>
      <c r="O35" s="577"/>
      <c r="P35" s="577"/>
    </row>
    <row r="36" spans="1:16" ht="12.75">
      <c r="A36" s="577"/>
      <c r="B36" s="578"/>
      <c r="C36" s="578"/>
      <c r="D36" s="577"/>
      <c r="E36" s="578"/>
      <c r="F36" s="578"/>
      <c r="G36" s="578"/>
      <c r="H36" s="578"/>
      <c r="I36" s="578"/>
      <c r="J36" s="577"/>
      <c r="K36" s="577"/>
      <c r="L36" s="577"/>
      <c r="M36" s="577"/>
      <c r="N36" s="577"/>
      <c r="O36" s="577"/>
      <c r="P36" s="577"/>
    </row>
    <row r="37" spans="1:16" ht="12.75">
      <c r="A37" s="577"/>
      <c r="B37" s="578"/>
      <c r="C37" s="578"/>
      <c r="D37" s="577"/>
      <c r="E37" s="578"/>
      <c r="F37" s="578"/>
      <c r="G37" s="578"/>
      <c r="H37" s="578"/>
      <c r="I37" s="578"/>
      <c r="J37" s="577"/>
      <c r="K37" s="577"/>
      <c r="L37" s="577"/>
      <c r="M37" s="577"/>
      <c r="N37" s="577"/>
      <c r="O37" s="577"/>
      <c r="P37" s="577"/>
    </row>
    <row r="38" spans="1:16" ht="12.75">
      <c r="A38" s="577"/>
      <c r="B38" s="578"/>
      <c r="C38" s="578"/>
      <c r="D38" s="577"/>
      <c r="E38" s="578"/>
      <c r="F38" s="578"/>
      <c r="G38" s="578"/>
      <c r="H38" s="578"/>
      <c r="I38" s="578"/>
      <c r="J38" s="577"/>
      <c r="K38" s="577"/>
      <c r="L38" s="577"/>
      <c r="M38" s="577"/>
      <c r="N38" s="577"/>
      <c r="O38" s="577"/>
      <c r="P38" s="577"/>
    </row>
    <row r="39" spans="1:16" ht="12.75">
      <c r="A39" s="577"/>
      <c r="B39" s="578"/>
      <c r="C39" s="578"/>
      <c r="D39" s="577"/>
      <c r="E39" s="578"/>
      <c r="F39" s="578"/>
      <c r="G39" s="578"/>
      <c r="H39" s="578"/>
      <c r="I39" s="578"/>
      <c r="J39" s="577"/>
      <c r="K39" s="577"/>
      <c r="L39" s="577"/>
      <c r="M39" s="577"/>
      <c r="N39" s="577"/>
      <c r="O39" s="577"/>
      <c r="P39" s="577"/>
    </row>
    <row r="40" spans="1:16" ht="12.75">
      <c r="A40" s="577"/>
      <c r="B40" s="578"/>
      <c r="C40" s="578"/>
      <c r="D40" s="577"/>
      <c r="E40" s="578"/>
      <c r="F40" s="578"/>
      <c r="G40" s="578"/>
      <c r="H40" s="578"/>
      <c r="I40" s="578"/>
      <c r="J40" s="577"/>
      <c r="K40" s="577"/>
      <c r="L40" s="577"/>
      <c r="M40" s="577"/>
      <c r="N40" s="577"/>
      <c r="O40" s="577"/>
      <c r="P40" s="577"/>
    </row>
    <row r="41" spans="1:16" ht="12.75">
      <c r="A41" s="577"/>
      <c r="B41" s="578"/>
      <c r="C41" s="578"/>
      <c r="D41" s="577"/>
      <c r="E41" s="578"/>
      <c r="F41" s="578"/>
      <c r="G41" s="578"/>
      <c r="H41" s="578"/>
      <c r="I41" s="578"/>
      <c r="J41" s="577"/>
      <c r="K41" s="577"/>
      <c r="L41" s="577"/>
      <c r="M41" s="577"/>
      <c r="N41" s="577"/>
      <c r="O41" s="577"/>
      <c r="P41" s="577"/>
    </row>
    <row r="42" spans="1:16" ht="12.75">
      <c r="A42" s="577"/>
      <c r="B42" s="578"/>
      <c r="C42" s="578"/>
      <c r="D42" s="577"/>
      <c r="E42" s="578"/>
      <c r="F42" s="578"/>
      <c r="G42" s="578"/>
      <c r="H42" s="578"/>
      <c r="I42" s="578"/>
      <c r="J42" s="577"/>
      <c r="K42" s="577"/>
      <c r="L42" s="577"/>
      <c r="M42" s="577"/>
      <c r="N42" s="577"/>
      <c r="O42" s="577"/>
      <c r="P42" s="577"/>
    </row>
    <row r="43" spans="1:16" ht="12.75">
      <c r="A43" s="577"/>
      <c r="B43" s="578"/>
      <c r="C43" s="578"/>
      <c r="D43" s="577"/>
      <c r="E43" s="578"/>
      <c r="F43" s="578"/>
      <c r="G43" s="578"/>
      <c r="H43" s="578"/>
      <c r="I43" s="578"/>
      <c r="J43" s="577"/>
      <c r="K43" s="577"/>
      <c r="L43" s="577"/>
      <c r="M43" s="577"/>
      <c r="N43" s="577"/>
      <c r="O43" s="577"/>
      <c r="P43" s="577"/>
    </row>
    <row r="44" spans="1:16" ht="12.75">
      <c r="A44" s="577"/>
      <c r="B44" s="578"/>
      <c r="C44" s="578"/>
      <c r="D44" s="577"/>
      <c r="E44" s="578"/>
      <c r="F44" s="578"/>
      <c r="G44" s="578"/>
      <c r="H44" s="578"/>
      <c r="I44" s="578"/>
      <c r="J44" s="577"/>
      <c r="K44" s="577"/>
      <c r="L44" s="577"/>
      <c r="M44" s="577"/>
      <c r="N44" s="577"/>
      <c r="O44" s="577"/>
      <c r="P44" s="577"/>
    </row>
    <row r="45" spans="1:16" ht="12.75">
      <c r="A45" s="577"/>
      <c r="B45" s="578"/>
      <c r="C45" s="578"/>
      <c r="D45" s="577"/>
      <c r="E45" s="578"/>
      <c r="F45" s="578"/>
      <c r="G45" s="578"/>
      <c r="H45" s="578"/>
      <c r="I45" s="578"/>
      <c r="J45" s="577"/>
      <c r="K45" s="577"/>
      <c r="L45" s="577"/>
      <c r="M45" s="577"/>
      <c r="N45" s="577"/>
      <c r="O45" s="577"/>
      <c r="P45" s="577"/>
    </row>
    <row r="46" spans="1:16" ht="12.75">
      <c r="A46" s="577"/>
      <c r="B46" s="578"/>
      <c r="C46" s="578"/>
      <c r="D46" s="577"/>
      <c r="E46" s="578"/>
      <c r="F46" s="578"/>
      <c r="G46" s="578"/>
      <c r="H46" s="578"/>
      <c r="I46" s="578"/>
      <c r="J46" s="577"/>
      <c r="K46" s="577"/>
      <c r="L46" s="577"/>
      <c r="M46" s="577"/>
      <c r="N46" s="577"/>
      <c r="O46" s="577"/>
      <c r="P46" s="577"/>
    </row>
    <row r="47" spans="1:16" ht="12.75">
      <c r="A47" s="577"/>
      <c r="B47" s="578"/>
      <c r="C47" s="578"/>
      <c r="D47" s="577"/>
      <c r="E47" s="578"/>
      <c r="F47" s="578"/>
      <c r="G47" s="578"/>
      <c r="H47" s="578"/>
      <c r="I47" s="578"/>
      <c r="J47" s="577"/>
      <c r="K47" s="577"/>
      <c r="L47" s="577"/>
      <c r="M47" s="577"/>
      <c r="N47" s="577"/>
      <c r="O47" s="577"/>
      <c r="P47" s="577"/>
    </row>
    <row r="48" spans="1:16" ht="12.75">
      <c r="A48" s="577"/>
      <c r="B48" s="578"/>
      <c r="C48" s="578"/>
      <c r="D48" s="577"/>
      <c r="E48" s="578"/>
      <c r="F48" s="578"/>
      <c r="G48" s="578"/>
      <c r="H48" s="578"/>
      <c r="I48" s="578"/>
      <c r="J48" s="577"/>
      <c r="K48" s="577"/>
      <c r="L48" s="577"/>
      <c r="M48" s="577"/>
      <c r="N48" s="577"/>
      <c r="O48" s="577"/>
      <c r="P48" s="577"/>
    </row>
    <row r="49" spans="1:16" ht="12.75">
      <c r="A49" s="577"/>
      <c r="B49" s="578"/>
      <c r="C49" s="578"/>
      <c r="D49" s="577"/>
      <c r="E49" s="578"/>
      <c r="F49" s="578"/>
      <c r="G49" s="578"/>
      <c r="H49" s="578"/>
      <c r="I49" s="578"/>
      <c r="J49" s="577"/>
      <c r="K49" s="577"/>
      <c r="L49" s="577"/>
      <c r="M49" s="577"/>
      <c r="N49" s="577"/>
      <c r="O49" s="577"/>
      <c r="P49" s="577"/>
    </row>
    <row r="50" spans="1:16" ht="12.75">
      <c r="A50" s="577"/>
      <c r="B50" s="578"/>
      <c r="C50" s="578"/>
      <c r="D50" s="577"/>
      <c r="E50" s="578"/>
      <c r="F50" s="578"/>
      <c r="G50" s="578"/>
      <c r="H50" s="578"/>
      <c r="I50" s="578"/>
      <c r="J50" s="577"/>
      <c r="K50" s="577"/>
      <c r="L50" s="577"/>
      <c r="M50" s="577"/>
      <c r="N50" s="577"/>
      <c r="O50" s="577"/>
      <c r="P50" s="577"/>
    </row>
    <row r="51" spans="1:16" ht="12.75">
      <c r="A51" s="577"/>
      <c r="B51" s="578"/>
      <c r="C51" s="578"/>
      <c r="D51" s="577"/>
      <c r="E51" s="578"/>
      <c r="F51" s="578"/>
      <c r="G51" s="578"/>
      <c r="H51" s="578"/>
      <c r="I51" s="578"/>
      <c r="J51" s="577"/>
      <c r="K51" s="577"/>
      <c r="L51" s="577"/>
      <c r="M51" s="577"/>
      <c r="N51" s="577"/>
      <c r="O51" s="577"/>
      <c r="P51" s="577"/>
    </row>
    <row r="52" spans="1:16" ht="12.75">
      <c r="A52" s="577"/>
      <c r="B52" s="578"/>
      <c r="C52" s="578"/>
      <c r="D52" s="577"/>
      <c r="E52" s="578"/>
      <c r="F52" s="578"/>
      <c r="G52" s="578"/>
      <c r="H52" s="578"/>
      <c r="I52" s="578"/>
      <c r="J52" s="577"/>
      <c r="K52" s="577"/>
      <c r="L52" s="577"/>
      <c r="M52" s="577"/>
      <c r="N52" s="577"/>
      <c r="O52" s="577"/>
      <c r="P52" s="577"/>
    </row>
    <row r="53" spans="1:16" ht="12.75">
      <c r="A53" s="577"/>
      <c r="B53" s="578"/>
      <c r="C53" s="578"/>
      <c r="D53" s="577"/>
      <c r="E53" s="578"/>
      <c r="F53" s="578"/>
      <c r="G53" s="578"/>
      <c r="H53" s="578"/>
      <c r="I53" s="578"/>
      <c r="J53" s="577"/>
      <c r="K53" s="577"/>
      <c r="L53" s="577"/>
      <c r="M53" s="577"/>
      <c r="N53" s="577"/>
      <c r="O53" s="577"/>
      <c r="P53" s="577"/>
    </row>
    <row r="54" spans="1:16" ht="12.75">
      <c r="A54" s="577"/>
      <c r="B54" s="578"/>
      <c r="C54" s="578"/>
      <c r="D54" s="577"/>
      <c r="E54" s="578"/>
      <c r="F54" s="578"/>
      <c r="G54" s="578"/>
      <c r="H54" s="578"/>
      <c r="I54" s="578"/>
      <c r="J54" s="577"/>
      <c r="K54" s="577"/>
      <c r="L54" s="577"/>
      <c r="M54" s="577"/>
      <c r="N54" s="577"/>
      <c r="O54" s="577"/>
      <c r="P54" s="577"/>
    </row>
    <row r="55" spans="1:16" ht="12.75">
      <c r="A55" s="577"/>
      <c r="B55" s="578"/>
      <c r="C55" s="578"/>
      <c r="D55" s="577"/>
      <c r="E55" s="578"/>
      <c r="F55" s="578"/>
      <c r="G55" s="578"/>
      <c r="H55" s="578"/>
      <c r="I55" s="578"/>
      <c r="J55" s="577"/>
      <c r="K55" s="577"/>
      <c r="L55" s="577"/>
      <c r="M55" s="577"/>
      <c r="N55" s="577"/>
      <c r="O55" s="577"/>
      <c r="P55" s="577"/>
    </row>
    <row r="56" spans="1:16" ht="12.75">
      <c r="A56" s="577"/>
      <c r="B56" s="578"/>
      <c r="C56" s="578"/>
      <c r="D56" s="577"/>
      <c r="E56" s="578"/>
      <c r="F56" s="578"/>
      <c r="G56" s="578"/>
      <c r="H56" s="578"/>
      <c r="I56" s="578"/>
      <c r="J56" s="577"/>
      <c r="K56" s="577"/>
      <c r="L56" s="577"/>
      <c r="M56" s="577"/>
      <c r="N56" s="577"/>
      <c r="O56" s="577"/>
      <c r="P56" s="577"/>
    </row>
    <row r="57" spans="1:16" ht="12.75">
      <c r="A57" s="577"/>
      <c r="B57" s="578"/>
      <c r="C57" s="578"/>
      <c r="D57" s="577"/>
      <c r="E57" s="578"/>
      <c r="F57" s="578"/>
      <c r="G57" s="578"/>
      <c r="H57" s="578"/>
      <c r="I57" s="578"/>
      <c r="J57" s="577"/>
      <c r="K57" s="577"/>
      <c r="L57" s="577"/>
      <c r="M57" s="577"/>
      <c r="N57" s="577"/>
      <c r="O57" s="577"/>
      <c r="P57" s="577"/>
    </row>
    <row r="58" spans="1:16" ht="12.75">
      <c r="A58" s="577"/>
      <c r="B58" s="578"/>
      <c r="C58" s="578"/>
      <c r="D58" s="577"/>
      <c r="E58" s="578"/>
      <c r="F58" s="578"/>
      <c r="G58" s="578"/>
      <c r="H58" s="578"/>
      <c r="I58" s="578"/>
      <c r="J58" s="577"/>
      <c r="K58" s="577"/>
      <c r="L58" s="577"/>
      <c r="M58" s="577"/>
      <c r="N58" s="577"/>
      <c r="O58" s="577"/>
      <c r="P58" s="577"/>
    </row>
    <row r="59" spans="1:16" ht="12.75">
      <c r="A59" s="577"/>
      <c r="B59" s="578"/>
      <c r="C59" s="578"/>
      <c r="D59" s="577"/>
      <c r="E59" s="578"/>
      <c r="F59" s="578"/>
      <c r="G59" s="578"/>
      <c r="H59" s="578"/>
      <c r="I59" s="578"/>
      <c r="J59" s="577"/>
      <c r="K59" s="577"/>
      <c r="L59" s="577"/>
      <c r="M59" s="577"/>
      <c r="N59" s="577"/>
      <c r="O59" s="577"/>
      <c r="P59" s="577"/>
    </row>
    <row r="60" spans="1:16" ht="12.75">
      <c r="A60" s="577"/>
      <c r="B60" s="578"/>
      <c r="C60" s="578"/>
      <c r="D60" s="577"/>
      <c r="E60" s="578"/>
      <c r="F60" s="578"/>
      <c r="G60" s="578"/>
      <c r="H60" s="578"/>
      <c r="I60" s="578"/>
      <c r="J60" s="577"/>
      <c r="K60" s="577"/>
      <c r="L60" s="577"/>
      <c r="M60" s="577"/>
      <c r="N60" s="577"/>
      <c r="O60" s="577"/>
      <c r="P60" s="577"/>
    </row>
    <row r="61" spans="1:16" ht="12.75">
      <c r="A61" s="577"/>
      <c r="B61" s="578"/>
      <c r="C61" s="578"/>
      <c r="D61" s="577"/>
      <c r="E61" s="578"/>
      <c r="F61" s="578"/>
      <c r="G61" s="578"/>
      <c r="H61" s="578"/>
      <c r="I61" s="578"/>
      <c r="J61" s="577"/>
      <c r="K61" s="577"/>
      <c r="L61" s="577"/>
      <c r="M61" s="577"/>
      <c r="N61" s="577"/>
      <c r="O61" s="577"/>
      <c r="P61" s="577"/>
    </row>
    <row r="62" spans="1:16" ht="12.75">
      <c r="A62" s="577"/>
      <c r="B62" s="578"/>
      <c r="C62" s="578"/>
      <c r="D62" s="577"/>
      <c r="E62" s="578"/>
      <c r="F62" s="578"/>
      <c r="G62" s="578"/>
      <c r="H62" s="578"/>
      <c r="I62" s="578"/>
      <c r="J62" s="577"/>
      <c r="K62" s="577"/>
      <c r="L62" s="577"/>
      <c r="M62" s="577"/>
      <c r="N62" s="577"/>
      <c r="O62" s="577"/>
      <c r="P62" s="577"/>
    </row>
    <row r="63" spans="1:16" ht="12.75">
      <c r="A63" s="577"/>
      <c r="B63" s="578"/>
      <c r="C63" s="578"/>
      <c r="D63" s="577"/>
      <c r="E63" s="578"/>
      <c r="F63" s="578"/>
      <c r="G63" s="578"/>
      <c r="H63" s="578"/>
      <c r="I63" s="578"/>
      <c r="J63" s="577"/>
      <c r="K63" s="577"/>
      <c r="L63" s="577"/>
      <c r="M63" s="577"/>
      <c r="N63" s="577"/>
      <c r="O63" s="577"/>
      <c r="P63" s="577"/>
    </row>
    <row r="64" spans="1:16" ht="12.75">
      <c r="A64" s="577"/>
      <c r="B64" s="578"/>
      <c r="C64" s="578"/>
      <c r="D64" s="577"/>
      <c r="E64" s="578"/>
      <c r="F64" s="578"/>
      <c r="G64" s="578"/>
      <c r="H64" s="578"/>
      <c r="I64" s="578"/>
      <c r="J64" s="577"/>
      <c r="K64" s="577"/>
      <c r="L64" s="577"/>
      <c r="M64" s="577"/>
      <c r="N64" s="577"/>
      <c r="O64" s="577"/>
      <c r="P64" s="577"/>
    </row>
    <row r="65" spans="1:16" ht="12.75">
      <c r="A65" s="577"/>
      <c r="B65" s="578"/>
      <c r="C65" s="578"/>
      <c r="D65" s="577"/>
      <c r="E65" s="578"/>
      <c r="F65" s="578"/>
      <c r="G65" s="578"/>
      <c r="H65" s="578"/>
      <c r="I65" s="578"/>
      <c r="J65" s="577"/>
      <c r="K65" s="577"/>
      <c r="L65" s="577"/>
      <c r="M65" s="577"/>
      <c r="N65" s="577"/>
      <c r="O65" s="577"/>
      <c r="P65" s="577"/>
    </row>
    <row r="66" spans="1:16" ht="12.75">
      <c r="A66" s="577"/>
      <c r="B66" s="578"/>
      <c r="C66" s="578"/>
      <c r="D66" s="577"/>
      <c r="E66" s="578"/>
      <c r="F66" s="578"/>
      <c r="G66" s="578"/>
      <c r="H66" s="578"/>
      <c r="I66" s="578"/>
      <c r="J66" s="577"/>
      <c r="K66" s="577"/>
      <c r="L66" s="577"/>
      <c r="M66" s="577"/>
      <c r="N66" s="577"/>
      <c r="O66" s="577"/>
      <c r="P66" s="577"/>
    </row>
    <row r="67" spans="1:16" ht="12.75">
      <c r="A67" s="577"/>
      <c r="B67" s="578"/>
      <c r="C67" s="578"/>
      <c r="D67" s="577"/>
      <c r="E67" s="578"/>
      <c r="F67" s="578"/>
      <c r="G67" s="578"/>
      <c r="H67" s="578"/>
      <c r="I67" s="578"/>
      <c r="J67" s="577"/>
      <c r="K67" s="577"/>
      <c r="L67" s="577"/>
      <c r="M67" s="577"/>
      <c r="N67" s="577"/>
      <c r="O67" s="577"/>
      <c r="P67" s="577"/>
    </row>
    <row r="68" spans="1:16" ht="12.75">
      <c r="A68" s="577"/>
      <c r="B68" s="578"/>
      <c r="C68" s="578"/>
      <c r="D68" s="577"/>
      <c r="E68" s="578"/>
      <c r="F68" s="578"/>
      <c r="G68" s="578"/>
      <c r="H68" s="578"/>
      <c r="I68" s="578"/>
      <c r="J68" s="577"/>
      <c r="K68" s="577"/>
      <c r="L68" s="577"/>
      <c r="M68" s="577"/>
      <c r="N68" s="577"/>
      <c r="O68" s="577"/>
      <c r="P68" s="577"/>
    </row>
    <row r="69" spans="1:16" ht="12.75">
      <c r="A69" s="577"/>
      <c r="B69" s="578"/>
      <c r="C69" s="578"/>
      <c r="D69" s="577"/>
      <c r="E69" s="578"/>
      <c r="F69" s="578"/>
      <c r="G69" s="578"/>
      <c r="H69" s="578"/>
      <c r="I69" s="578"/>
      <c r="J69" s="577"/>
      <c r="K69" s="577"/>
      <c r="L69" s="577"/>
      <c r="M69" s="577"/>
      <c r="N69" s="577"/>
      <c r="O69" s="577"/>
      <c r="P69" s="577"/>
    </row>
    <row r="70" spans="1:16" ht="12.75">
      <c r="A70" s="577"/>
      <c r="B70" s="578"/>
      <c r="C70" s="578"/>
      <c r="D70" s="577"/>
      <c r="E70" s="578"/>
      <c r="F70" s="578"/>
      <c r="G70" s="578"/>
      <c r="H70" s="578"/>
      <c r="I70" s="578"/>
      <c r="J70" s="577"/>
      <c r="K70" s="577"/>
      <c r="L70" s="577"/>
      <c r="M70" s="577"/>
      <c r="N70" s="577"/>
      <c r="O70" s="577"/>
      <c r="P70" s="577"/>
    </row>
    <row r="71" spans="1:16" ht="12.75">
      <c r="A71" s="577"/>
      <c r="B71" s="578"/>
      <c r="C71" s="578"/>
      <c r="D71" s="577"/>
      <c r="E71" s="578"/>
      <c r="F71" s="578"/>
      <c r="G71" s="578"/>
      <c r="H71" s="578"/>
      <c r="I71" s="578"/>
      <c r="J71" s="577"/>
      <c r="K71" s="577"/>
      <c r="L71" s="577"/>
      <c r="M71" s="577"/>
      <c r="N71" s="577"/>
      <c r="O71" s="577"/>
      <c r="P71" s="577"/>
    </row>
    <row r="72" spans="1:16" ht="12.75">
      <c r="A72" s="577"/>
      <c r="B72" s="578"/>
      <c r="C72" s="578"/>
      <c r="D72" s="577"/>
      <c r="E72" s="578"/>
      <c r="F72" s="578"/>
      <c r="G72" s="578"/>
      <c r="H72" s="578"/>
      <c r="I72" s="578"/>
      <c r="J72" s="577"/>
      <c r="K72" s="577"/>
      <c r="L72" s="577"/>
      <c r="M72" s="577"/>
      <c r="N72" s="577"/>
      <c r="O72" s="577"/>
      <c r="P72" s="577"/>
    </row>
    <row r="73" spans="1:16" ht="12.75">
      <c r="A73" s="577"/>
      <c r="B73" s="578"/>
      <c r="C73" s="578"/>
      <c r="D73" s="577"/>
      <c r="E73" s="578"/>
      <c r="F73" s="578"/>
      <c r="G73" s="578"/>
      <c r="H73" s="578"/>
      <c r="I73" s="578"/>
      <c r="J73" s="577"/>
      <c r="K73" s="577"/>
      <c r="L73" s="577"/>
      <c r="M73" s="577"/>
      <c r="N73" s="577"/>
      <c r="O73" s="577"/>
      <c r="P73" s="577"/>
    </row>
    <row r="74" spans="1:16" ht="12.75">
      <c r="A74" s="577"/>
      <c r="B74" s="578"/>
      <c r="C74" s="578"/>
      <c r="D74" s="577"/>
      <c r="E74" s="578"/>
      <c r="F74" s="578"/>
      <c r="G74" s="578"/>
      <c r="H74" s="578"/>
      <c r="I74" s="578"/>
      <c r="J74" s="577"/>
      <c r="K74" s="577"/>
      <c r="L74" s="577"/>
      <c r="M74" s="577"/>
      <c r="N74" s="577"/>
      <c r="O74" s="577"/>
      <c r="P74" s="577"/>
    </row>
    <row r="75" spans="1:16" ht="12.75">
      <c r="A75" s="577"/>
      <c r="B75" s="578"/>
      <c r="C75" s="578"/>
      <c r="D75" s="577"/>
      <c r="E75" s="578"/>
      <c r="F75" s="578"/>
      <c r="G75" s="578"/>
      <c r="H75" s="578"/>
      <c r="I75" s="578"/>
      <c r="J75" s="577"/>
      <c r="K75" s="577"/>
      <c r="L75" s="577"/>
      <c r="M75" s="577"/>
      <c r="N75" s="577"/>
      <c r="O75" s="577"/>
      <c r="P75" s="577"/>
    </row>
    <row r="76" spans="1:16" ht="12.75">
      <c r="A76" s="577"/>
      <c r="B76" s="578"/>
      <c r="C76" s="578"/>
      <c r="D76" s="577"/>
      <c r="E76" s="578"/>
      <c r="F76" s="578"/>
      <c r="G76" s="578"/>
      <c r="H76" s="578"/>
      <c r="I76" s="578"/>
      <c r="J76" s="577"/>
      <c r="K76" s="577"/>
      <c r="L76" s="577"/>
      <c r="M76" s="577"/>
      <c r="N76" s="577"/>
      <c r="O76" s="577"/>
      <c r="P76" s="577"/>
    </row>
    <row r="77" spans="1:16" ht="12.75">
      <c r="A77" s="577"/>
      <c r="B77" s="578"/>
      <c r="C77" s="578"/>
      <c r="D77" s="577"/>
      <c r="E77" s="578"/>
      <c r="F77" s="578"/>
      <c r="G77" s="578"/>
      <c r="H77" s="578"/>
      <c r="I77" s="578"/>
      <c r="J77" s="577"/>
      <c r="K77" s="577"/>
      <c r="L77" s="577"/>
      <c r="M77" s="577"/>
      <c r="N77" s="577"/>
      <c r="O77" s="577"/>
      <c r="P77" s="577"/>
    </row>
    <row r="78" spans="1:16" ht="12.75">
      <c r="A78" s="577"/>
      <c r="B78" s="578"/>
      <c r="C78" s="578"/>
      <c r="D78" s="577"/>
      <c r="E78" s="578"/>
      <c r="F78" s="578"/>
      <c r="G78" s="578"/>
      <c r="H78" s="578"/>
      <c r="I78" s="578"/>
      <c r="J78" s="577"/>
      <c r="K78" s="577"/>
      <c r="L78" s="577"/>
      <c r="M78" s="577"/>
      <c r="N78" s="577"/>
      <c r="O78" s="577"/>
      <c r="P78" s="577"/>
    </row>
    <row r="79" spans="1:16" ht="12.75">
      <c r="A79" s="577"/>
      <c r="B79" s="578"/>
      <c r="C79" s="578"/>
      <c r="D79" s="577"/>
      <c r="E79" s="578"/>
      <c r="F79" s="578"/>
      <c r="G79" s="578"/>
      <c r="H79" s="578"/>
      <c r="I79" s="578"/>
      <c r="J79" s="577"/>
      <c r="K79" s="577"/>
      <c r="L79" s="577"/>
      <c r="M79" s="577"/>
      <c r="N79" s="577"/>
      <c r="O79" s="577"/>
      <c r="P79" s="577"/>
    </row>
    <row r="80" spans="1:16" ht="12.75">
      <c r="A80" s="577"/>
      <c r="B80" s="578"/>
      <c r="C80" s="578"/>
      <c r="D80" s="577"/>
      <c r="E80" s="578"/>
      <c r="F80" s="578"/>
      <c r="G80" s="578"/>
      <c r="H80" s="578"/>
      <c r="I80" s="578"/>
      <c r="J80" s="577"/>
      <c r="K80" s="577"/>
      <c r="L80" s="577"/>
      <c r="M80" s="577"/>
      <c r="N80" s="577"/>
      <c r="O80" s="577"/>
      <c r="P80" s="577"/>
    </row>
    <row r="81" spans="1:16" ht="12.75">
      <c r="A81" s="577"/>
      <c r="B81" s="578"/>
      <c r="C81" s="578"/>
      <c r="D81" s="577"/>
      <c r="E81" s="578"/>
      <c r="F81" s="578"/>
      <c r="G81" s="578"/>
      <c r="H81" s="578"/>
      <c r="I81" s="578"/>
      <c r="J81" s="577"/>
      <c r="K81" s="577"/>
      <c r="L81" s="577"/>
      <c r="M81" s="577"/>
      <c r="N81" s="577"/>
      <c r="O81" s="577"/>
      <c r="P81" s="577"/>
    </row>
    <row r="82" spans="1:16" ht="12.75">
      <c r="A82" s="577"/>
      <c r="B82" s="578"/>
      <c r="C82" s="578"/>
      <c r="D82" s="577"/>
      <c r="E82" s="578"/>
      <c r="F82" s="578"/>
      <c r="G82" s="578"/>
      <c r="H82" s="578"/>
      <c r="I82" s="578"/>
      <c r="J82" s="577"/>
      <c r="K82" s="577"/>
      <c r="L82" s="577"/>
      <c r="M82" s="577"/>
      <c r="N82" s="577"/>
      <c r="O82" s="577"/>
      <c r="P82" s="577"/>
    </row>
    <row r="83" spans="1:16" ht="12.75">
      <c r="A83" s="577"/>
      <c r="B83" s="578"/>
      <c r="C83" s="578"/>
      <c r="D83" s="577"/>
      <c r="E83" s="578"/>
      <c r="F83" s="578"/>
      <c r="G83" s="578"/>
      <c r="H83" s="578"/>
      <c r="I83" s="578"/>
      <c r="J83" s="577"/>
      <c r="K83" s="577"/>
      <c r="L83" s="577"/>
      <c r="M83" s="577"/>
      <c r="N83" s="577"/>
      <c r="O83" s="577"/>
      <c r="P83" s="577"/>
    </row>
    <row r="84" spans="1:16" ht="12.75">
      <c r="A84" s="577"/>
      <c r="B84" s="578"/>
      <c r="C84" s="578"/>
      <c r="D84" s="577"/>
      <c r="E84" s="578"/>
      <c r="F84" s="578"/>
      <c r="G84" s="578"/>
      <c r="H84" s="578"/>
      <c r="I84" s="578"/>
      <c r="J84" s="577"/>
      <c r="K84" s="577"/>
      <c r="L84" s="577"/>
      <c r="M84" s="577"/>
      <c r="N84" s="577"/>
      <c r="O84" s="577"/>
      <c r="P84" s="577"/>
    </row>
    <row r="85" spans="1:16" ht="12.75">
      <c r="A85" s="577"/>
      <c r="B85" s="578"/>
      <c r="C85" s="578"/>
      <c r="D85" s="577"/>
      <c r="E85" s="578"/>
      <c r="F85" s="578"/>
      <c r="G85" s="578"/>
      <c r="H85" s="578"/>
      <c r="I85" s="578"/>
      <c r="J85" s="577"/>
      <c r="K85" s="577"/>
      <c r="L85" s="577"/>
      <c r="M85" s="577"/>
      <c r="N85" s="577"/>
      <c r="O85" s="577"/>
      <c r="P85" s="577"/>
    </row>
    <row r="86" spans="1:16" ht="12.75">
      <c r="A86" s="577"/>
      <c r="B86" s="578"/>
      <c r="C86" s="578"/>
      <c r="D86" s="577"/>
      <c r="E86" s="578"/>
      <c r="F86" s="578"/>
      <c r="G86" s="578"/>
      <c r="H86" s="578"/>
      <c r="I86" s="578"/>
      <c r="J86" s="577"/>
      <c r="K86" s="577"/>
      <c r="L86" s="577"/>
      <c r="M86" s="577"/>
      <c r="N86" s="577"/>
      <c r="O86" s="577"/>
      <c r="P86" s="577"/>
    </row>
    <row r="87" spans="1:16" ht="12.75">
      <c r="A87" s="577"/>
      <c r="B87" s="578"/>
      <c r="C87" s="578"/>
      <c r="D87" s="577"/>
      <c r="E87" s="578"/>
      <c r="F87" s="578"/>
      <c r="G87" s="578"/>
      <c r="H87" s="578"/>
      <c r="I87" s="578"/>
      <c r="J87" s="577"/>
      <c r="K87" s="577"/>
      <c r="L87" s="577"/>
      <c r="M87" s="577"/>
      <c r="N87" s="577"/>
      <c r="O87" s="577"/>
      <c r="P87" s="577"/>
    </row>
    <row r="88" spans="1:16" ht="12.75">
      <c r="A88" s="577"/>
      <c r="B88" s="578"/>
      <c r="C88" s="578"/>
      <c r="D88" s="577"/>
      <c r="E88" s="578"/>
      <c r="F88" s="578"/>
      <c r="G88" s="578"/>
      <c r="H88" s="578"/>
      <c r="I88" s="578"/>
      <c r="J88" s="577"/>
      <c r="K88" s="577"/>
      <c r="L88" s="577"/>
      <c r="M88" s="577"/>
      <c r="N88" s="577"/>
      <c r="O88" s="577"/>
      <c r="P88" s="577"/>
    </row>
    <row r="89" spans="1:16" ht="12.75">
      <c r="A89" s="577"/>
      <c r="B89" s="578"/>
      <c r="C89" s="578"/>
      <c r="D89" s="577"/>
      <c r="E89" s="578"/>
      <c r="F89" s="578"/>
      <c r="G89" s="578"/>
      <c r="H89" s="578"/>
      <c r="I89" s="578"/>
      <c r="J89" s="577"/>
      <c r="K89" s="577"/>
      <c r="L89" s="577"/>
      <c r="M89" s="577"/>
      <c r="N89" s="577"/>
      <c r="O89" s="577"/>
      <c r="P89" s="577"/>
    </row>
    <row r="90" spans="1:16" ht="12.75">
      <c r="A90" s="577"/>
      <c r="B90" s="578"/>
      <c r="C90" s="578"/>
      <c r="D90" s="577"/>
      <c r="E90" s="578"/>
      <c r="F90" s="578"/>
      <c r="G90" s="578"/>
      <c r="H90" s="578"/>
      <c r="I90" s="578"/>
      <c r="J90" s="577"/>
      <c r="K90" s="577"/>
      <c r="L90" s="577"/>
      <c r="M90" s="577"/>
      <c r="N90" s="577"/>
      <c r="O90" s="577"/>
      <c r="P90" s="577"/>
    </row>
    <row r="91" spans="1:16" ht="12.75">
      <c r="A91" s="577"/>
      <c r="B91" s="578"/>
      <c r="C91" s="578"/>
      <c r="D91" s="577"/>
      <c r="E91" s="578"/>
      <c r="F91" s="578"/>
      <c r="G91" s="578"/>
      <c r="H91" s="578"/>
      <c r="I91" s="578"/>
      <c r="J91" s="577"/>
      <c r="K91" s="577"/>
      <c r="L91" s="577"/>
      <c r="M91" s="577"/>
      <c r="N91" s="577"/>
      <c r="O91" s="577"/>
      <c r="P91" s="577"/>
    </row>
    <row r="92" spans="1:16" ht="12.75">
      <c r="A92" s="577"/>
      <c r="B92" s="578"/>
      <c r="C92" s="578"/>
      <c r="D92" s="577"/>
      <c r="E92" s="578"/>
      <c r="F92" s="578"/>
      <c r="G92" s="578"/>
      <c r="H92" s="578"/>
      <c r="I92" s="578"/>
      <c r="J92" s="577"/>
      <c r="K92" s="577"/>
      <c r="L92" s="577"/>
      <c r="M92" s="577"/>
      <c r="N92" s="577"/>
      <c r="O92" s="577"/>
      <c r="P92" s="577"/>
    </row>
    <row r="93" spans="1:16" ht="12.75">
      <c r="A93" s="577"/>
      <c r="B93" s="578"/>
      <c r="C93" s="578"/>
      <c r="D93" s="577"/>
      <c r="E93" s="578"/>
      <c r="F93" s="578"/>
      <c r="G93" s="578"/>
      <c r="H93" s="578"/>
      <c r="I93" s="578"/>
      <c r="J93" s="577"/>
      <c r="K93" s="577"/>
      <c r="L93" s="577"/>
      <c r="M93" s="577"/>
      <c r="N93" s="577"/>
      <c r="O93" s="577"/>
      <c r="P93" s="577"/>
    </row>
    <row r="94" spans="1:16" ht="12.75">
      <c r="A94" s="577"/>
      <c r="B94" s="578"/>
      <c r="C94" s="578"/>
      <c r="D94" s="577"/>
      <c r="E94" s="578"/>
      <c r="F94" s="578"/>
      <c r="G94" s="578"/>
      <c r="H94" s="578"/>
      <c r="I94" s="578"/>
      <c r="J94" s="577"/>
      <c r="K94" s="577"/>
      <c r="L94" s="577"/>
      <c r="M94" s="577"/>
      <c r="N94" s="577"/>
      <c r="O94" s="577"/>
      <c r="P94" s="577"/>
    </row>
    <row r="95" spans="1:16" ht="12.75">
      <c r="A95" s="577"/>
      <c r="B95" s="578"/>
      <c r="C95" s="578"/>
      <c r="D95" s="577"/>
      <c r="E95" s="578"/>
      <c r="F95" s="578"/>
      <c r="G95" s="578"/>
      <c r="H95" s="578"/>
      <c r="I95" s="578"/>
      <c r="J95" s="577"/>
      <c r="K95" s="577"/>
      <c r="L95" s="577"/>
      <c r="M95" s="577"/>
      <c r="N95" s="577"/>
      <c r="O95" s="577"/>
      <c r="P95" s="577"/>
    </row>
    <row r="96" spans="1:16" ht="12.75">
      <c r="A96" s="577"/>
      <c r="B96" s="578"/>
      <c r="C96" s="578"/>
      <c r="D96" s="577"/>
      <c r="E96" s="578"/>
      <c r="F96" s="578"/>
      <c r="G96" s="578"/>
      <c r="H96" s="578"/>
      <c r="I96" s="578"/>
      <c r="J96" s="577"/>
      <c r="K96" s="577"/>
      <c r="L96" s="577"/>
      <c r="M96" s="577"/>
      <c r="N96" s="577"/>
      <c r="O96" s="577"/>
      <c r="P96" s="577"/>
    </row>
    <row r="97" spans="1:16" ht="12.75">
      <c r="A97" s="577"/>
      <c r="B97" s="578"/>
      <c r="C97" s="578"/>
      <c r="D97" s="577"/>
      <c r="E97" s="578"/>
      <c r="F97" s="578"/>
      <c r="G97" s="578"/>
      <c r="H97" s="578"/>
      <c r="I97" s="578"/>
      <c r="J97" s="577"/>
      <c r="K97" s="577"/>
      <c r="L97" s="577"/>
      <c r="M97" s="577"/>
      <c r="N97" s="577"/>
      <c r="O97" s="577"/>
      <c r="P97" s="577"/>
    </row>
    <row r="98" spans="1:16" ht="12.75">
      <c r="A98" s="577"/>
      <c r="B98" s="578"/>
      <c r="C98" s="578"/>
      <c r="D98" s="577"/>
      <c r="E98" s="578"/>
      <c r="F98" s="578"/>
      <c r="G98" s="578"/>
      <c r="H98" s="578"/>
      <c r="I98" s="578"/>
      <c r="J98" s="577"/>
      <c r="K98" s="577"/>
      <c r="L98" s="577"/>
      <c r="M98" s="577"/>
      <c r="N98" s="577"/>
      <c r="O98" s="577"/>
      <c r="P98" s="577"/>
    </row>
    <row r="99" spans="1:16" ht="12.75">
      <c r="A99" s="577"/>
      <c r="B99" s="578"/>
      <c r="C99" s="578"/>
      <c r="D99" s="577"/>
      <c r="E99" s="578"/>
      <c r="F99" s="578"/>
      <c r="G99" s="578"/>
      <c r="H99" s="578"/>
      <c r="I99" s="578"/>
      <c r="J99" s="577"/>
      <c r="K99" s="577"/>
      <c r="L99" s="577"/>
      <c r="M99" s="577"/>
      <c r="N99" s="577"/>
      <c r="O99" s="577"/>
      <c r="P99" s="577"/>
    </row>
    <row r="100" spans="1:16" ht="12.75">
      <c r="A100" s="577"/>
      <c r="B100" s="578"/>
      <c r="C100" s="578"/>
      <c r="D100" s="577"/>
      <c r="E100" s="578"/>
      <c r="F100" s="578"/>
      <c r="G100" s="578"/>
      <c r="H100" s="578"/>
      <c r="I100" s="578"/>
      <c r="J100" s="577"/>
      <c r="K100" s="577"/>
      <c r="L100" s="577"/>
      <c r="M100" s="577"/>
      <c r="N100" s="577"/>
      <c r="O100" s="577"/>
      <c r="P100" s="577"/>
    </row>
    <row r="101" spans="1:16" ht="12.75">
      <c r="A101" s="577"/>
      <c r="B101" s="578"/>
      <c r="C101" s="578"/>
      <c r="D101" s="577"/>
      <c r="E101" s="578"/>
      <c r="F101" s="578"/>
      <c r="G101" s="578"/>
      <c r="H101" s="578"/>
      <c r="I101" s="578"/>
      <c r="J101" s="577"/>
      <c r="K101" s="577"/>
      <c r="L101" s="577"/>
      <c r="M101" s="577"/>
      <c r="N101" s="577"/>
      <c r="O101" s="577"/>
      <c r="P101" s="577"/>
    </row>
    <row r="102" spans="1:16" ht="12.75">
      <c r="A102" s="577"/>
      <c r="B102" s="578"/>
      <c r="C102" s="578"/>
      <c r="D102" s="577"/>
      <c r="E102" s="578"/>
      <c r="F102" s="578"/>
      <c r="G102" s="578"/>
      <c r="H102" s="578"/>
      <c r="I102" s="578"/>
      <c r="J102" s="577"/>
      <c r="K102" s="577"/>
      <c r="L102" s="577"/>
      <c r="M102" s="577"/>
      <c r="N102" s="577"/>
      <c r="O102" s="577"/>
      <c r="P102" s="577"/>
    </row>
    <row r="103" spans="1:16" ht="12.75">
      <c r="A103" s="577"/>
      <c r="B103" s="578"/>
      <c r="C103" s="578"/>
      <c r="D103" s="577"/>
      <c r="E103" s="578"/>
      <c r="F103" s="578"/>
      <c r="G103" s="578"/>
      <c r="H103" s="578"/>
      <c r="I103" s="578"/>
      <c r="J103" s="577"/>
      <c r="K103" s="577"/>
      <c r="L103" s="577"/>
      <c r="M103" s="577"/>
      <c r="N103" s="577"/>
      <c r="O103" s="577"/>
      <c r="P103" s="577"/>
    </row>
    <row r="104" spans="1:16" ht="12.75">
      <c r="A104" s="577"/>
      <c r="B104" s="578"/>
      <c r="C104" s="578"/>
      <c r="D104" s="577"/>
      <c r="E104" s="578"/>
      <c r="F104" s="578"/>
      <c r="G104" s="578"/>
      <c r="H104" s="578"/>
      <c r="I104" s="578"/>
      <c r="J104" s="577"/>
      <c r="K104" s="577"/>
      <c r="L104" s="577"/>
      <c r="M104" s="577"/>
      <c r="N104" s="577"/>
      <c r="O104" s="577"/>
      <c r="P104" s="577"/>
    </row>
    <row r="105" spans="1:16" ht="12.75">
      <c r="A105" s="577"/>
      <c r="B105" s="578"/>
      <c r="C105" s="578"/>
      <c r="D105" s="577"/>
      <c r="E105" s="578"/>
      <c r="F105" s="578"/>
      <c r="G105" s="578"/>
      <c r="H105" s="578"/>
      <c r="I105" s="578"/>
      <c r="J105" s="577"/>
      <c r="K105" s="577"/>
      <c r="L105" s="577"/>
      <c r="M105" s="577"/>
      <c r="N105" s="577"/>
      <c r="O105" s="577"/>
      <c r="P105" s="577"/>
    </row>
    <row r="106" spans="1:16" ht="12.75">
      <c r="A106" s="577"/>
      <c r="B106" s="578"/>
      <c r="C106" s="578"/>
      <c r="D106" s="577"/>
      <c r="E106" s="578"/>
      <c r="F106" s="578"/>
      <c r="G106" s="578"/>
      <c r="H106" s="578"/>
      <c r="I106" s="578"/>
      <c r="J106" s="577"/>
      <c r="K106" s="577"/>
      <c r="L106" s="577"/>
      <c r="M106" s="577"/>
      <c r="N106" s="577"/>
      <c r="O106" s="577"/>
      <c r="P106" s="577"/>
    </row>
    <row r="107" spans="1:16" ht="12.75">
      <c r="A107" s="577"/>
      <c r="B107" s="578"/>
      <c r="C107" s="578"/>
      <c r="D107" s="577"/>
      <c r="E107" s="578"/>
      <c r="F107" s="578"/>
      <c r="G107" s="578"/>
      <c r="H107" s="578"/>
      <c r="I107" s="578"/>
      <c r="J107" s="577"/>
      <c r="K107" s="577"/>
      <c r="L107" s="577"/>
      <c r="M107" s="577"/>
      <c r="N107" s="577"/>
      <c r="O107" s="577"/>
      <c r="P107" s="577"/>
    </row>
    <row r="108" spans="1:16" ht="12.75">
      <c r="A108" s="577"/>
      <c r="B108" s="578"/>
      <c r="C108" s="578"/>
      <c r="D108" s="577"/>
      <c r="E108" s="578"/>
      <c r="F108" s="578"/>
      <c r="G108" s="578"/>
      <c r="H108" s="578"/>
      <c r="I108" s="578"/>
      <c r="J108" s="577"/>
      <c r="K108" s="577"/>
      <c r="L108" s="577"/>
      <c r="M108" s="577"/>
      <c r="N108" s="577"/>
      <c r="O108" s="577"/>
      <c r="P108" s="577"/>
    </row>
    <row r="109" spans="1:16" ht="12.75">
      <c r="A109" s="577"/>
      <c r="B109" s="578"/>
      <c r="C109" s="578"/>
      <c r="D109" s="577"/>
      <c r="E109" s="578"/>
      <c r="F109" s="578"/>
      <c r="G109" s="578"/>
      <c r="H109" s="578"/>
      <c r="I109" s="578"/>
      <c r="J109" s="577"/>
      <c r="K109" s="577"/>
      <c r="L109" s="577"/>
      <c r="M109" s="577"/>
      <c r="N109" s="577"/>
      <c r="O109" s="577"/>
      <c r="P109" s="577"/>
    </row>
    <row r="110" spans="1:3" ht="12.75">
      <c r="A110" s="577"/>
      <c r="B110" s="578"/>
      <c r="C110" s="578"/>
    </row>
  </sheetData>
  <sheetProtection/>
  <mergeCells count="24">
    <mergeCell ref="J9:J13"/>
    <mergeCell ref="K9:P9"/>
    <mergeCell ref="Q9:Q13"/>
    <mergeCell ref="K10:P10"/>
    <mergeCell ref="K11:L11"/>
    <mergeCell ref="M11:N11"/>
    <mergeCell ref="O11:P12"/>
    <mergeCell ref="M12:N12"/>
    <mergeCell ref="A8:P8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A1:P1"/>
    <mergeCell ref="A2:P2"/>
    <mergeCell ref="A3:P3"/>
    <mergeCell ref="A5:M5"/>
    <mergeCell ref="A6:F6"/>
    <mergeCell ref="A7:P7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7">
      <selection activeCell="A41" sqref="A41"/>
    </sheetView>
  </sheetViews>
  <sheetFormatPr defaultColWidth="9.140625" defaultRowHeight="12.75"/>
  <cols>
    <col min="1" max="1" width="70.7109375" style="584" customWidth="1"/>
    <col min="2" max="2" width="6.421875" style="587" customWidth="1"/>
    <col min="3" max="3" width="7.28125" style="587" customWidth="1"/>
    <col min="4" max="4" width="6.140625" style="584" customWidth="1"/>
    <col min="5" max="5" width="6.421875" style="587" customWidth="1"/>
    <col min="6" max="6" width="9.00390625" style="587" customWidth="1"/>
    <col min="7" max="7" width="10.421875" style="587" customWidth="1"/>
    <col min="8" max="8" width="6.421875" style="587" customWidth="1"/>
    <col min="9" max="9" width="5.7109375" style="587" customWidth="1"/>
    <col min="10" max="16" width="5.7109375" style="584" customWidth="1"/>
    <col min="17" max="17" width="9.140625" style="584" customWidth="1"/>
    <col min="18" max="18" width="9.421875" style="584" bestFit="1" customWidth="1"/>
    <col min="19" max="16384" width="9.140625" style="584" customWidth="1"/>
  </cols>
  <sheetData>
    <row r="1" spans="1:16" ht="15" customHeight="1">
      <c r="A1" s="1405" t="s">
        <v>5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</row>
    <row r="2" spans="1:16" ht="15.75" customHeight="1">
      <c r="A2" s="1406" t="s">
        <v>9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  <c r="P2" s="1406"/>
    </row>
    <row r="3" spans="1:16" ht="12.75" customHeight="1">
      <c r="A3" s="585"/>
      <c r="B3" s="586"/>
      <c r="C3" s="586"/>
      <c r="D3" s="585"/>
      <c r="J3" s="588"/>
      <c r="P3" s="585"/>
    </row>
    <row r="4" spans="1:16" ht="12.75" customHeight="1">
      <c r="A4" s="585"/>
      <c r="B4" s="586"/>
      <c r="C4" s="586"/>
      <c r="D4" s="585"/>
      <c r="J4" s="588"/>
      <c r="P4" s="585"/>
    </row>
    <row r="5" spans="1:16" ht="12.75" customHeight="1">
      <c r="A5" s="585"/>
      <c r="B5" s="586"/>
      <c r="C5" s="586"/>
      <c r="D5" s="585"/>
      <c r="J5" s="588"/>
      <c r="P5" s="585"/>
    </row>
    <row r="6" spans="1:16" ht="12.75" customHeight="1">
      <c r="A6" s="585"/>
      <c r="B6" s="586"/>
      <c r="C6" s="586"/>
      <c r="D6" s="585"/>
      <c r="J6" s="588"/>
      <c r="P6" s="585"/>
    </row>
    <row r="7" spans="1:16" ht="15.75" customHeight="1">
      <c r="A7" s="1407" t="s">
        <v>86</v>
      </c>
      <c r="B7" s="1407"/>
      <c r="C7" s="1407"/>
      <c r="D7" s="1407"/>
      <c r="E7" s="1407"/>
      <c r="F7" s="1407"/>
      <c r="G7" s="1407"/>
      <c r="H7" s="1407"/>
      <c r="I7" s="1407"/>
      <c r="J7" s="1407"/>
      <c r="K7" s="1407"/>
      <c r="L7" s="1407"/>
      <c r="M7" s="1407"/>
      <c r="N7" s="1407"/>
      <c r="O7" s="1407"/>
      <c r="P7" s="1407"/>
    </row>
    <row r="8" spans="1:16" ht="15.75" customHeight="1">
      <c r="A8" s="1407" t="s">
        <v>6</v>
      </c>
      <c r="B8" s="1407"/>
      <c r="C8" s="1407"/>
      <c r="D8" s="1407"/>
      <c r="E8" s="1407"/>
      <c r="F8" s="1407"/>
      <c r="G8" s="1407"/>
      <c r="H8" s="1407"/>
      <c r="I8" s="1407"/>
      <c r="J8" s="1407"/>
      <c r="K8" s="1407"/>
      <c r="L8" s="1407"/>
      <c r="M8" s="1407"/>
      <c r="N8" s="1407"/>
      <c r="O8" s="1407"/>
      <c r="P8" s="1407"/>
    </row>
    <row r="9" spans="1:16" ht="12.75" customHeight="1">
      <c r="A9" s="1407" t="s">
        <v>64</v>
      </c>
      <c r="B9" s="1407"/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</row>
    <row r="10" spans="1:16" ht="12.75" customHeight="1">
      <c r="A10" s="589"/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</row>
    <row r="11" spans="1:16" ht="17.25" customHeight="1">
      <c r="A11" s="1297" t="s">
        <v>87</v>
      </c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245"/>
      <c r="O11" s="245"/>
      <c r="P11" s="245"/>
    </row>
    <row r="12" spans="1:16" ht="15.75" customHeight="1">
      <c r="A12" s="1297" t="s">
        <v>20</v>
      </c>
      <c r="B12" s="1297"/>
      <c r="C12" s="1297"/>
      <c r="D12" s="1297"/>
      <c r="E12" s="1297"/>
      <c r="F12" s="1297"/>
      <c r="G12" s="586"/>
      <c r="H12" s="586"/>
      <c r="I12" s="586"/>
      <c r="J12" s="585"/>
      <c r="K12" s="585"/>
      <c r="L12" s="585"/>
      <c r="M12" s="585"/>
      <c r="N12" s="585"/>
      <c r="O12" s="585"/>
      <c r="P12" s="585"/>
    </row>
    <row r="13" spans="1:16" ht="14.25" customHeight="1">
      <c r="A13" s="1400" t="s">
        <v>66</v>
      </c>
      <c r="B13" s="1400"/>
      <c r="C13" s="1400"/>
      <c r="D13" s="1400"/>
      <c r="E13" s="1400"/>
      <c r="F13" s="1400"/>
      <c r="G13" s="1400"/>
      <c r="H13" s="1400"/>
      <c r="I13" s="1400"/>
      <c r="J13" s="1400"/>
      <c r="K13" s="1400"/>
      <c r="L13" s="1400"/>
      <c r="M13" s="1400"/>
      <c r="N13" s="1400"/>
      <c r="O13" s="1400"/>
      <c r="P13" s="1400"/>
    </row>
    <row r="14" spans="1:16" ht="16.5" customHeight="1" thickBot="1">
      <c r="A14" s="1400" t="s">
        <v>80</v>
      </c>
      <c r="B14" s="1400"/>
      <c r="C14" s="1400"/>
      <c r="D14" s="1400"/>
      <c r="E14" s="1400"/>
      <c r="F14" s="1400"/>
      <c r="G14" s="1400"/>
      <c r="H14" s="1400"/>
      <c r="I14" s="1400"/>
      <c r="J14" s="1400"/>
      <c r="K14" s="1400"/>
      <c r="L14" s="1400"/>
      <c r="M14" s="1400"/>
      <c r="N14" s="1400"/>
      <c r="O14" s="1400"/>
      <c r="P14" s="1400"/>
    </row>
    <row r="15" spans="1:17" ht="21.75" customHeight="1" thickBot="1">
      <c r="A15" s="1401" t="s">
        <v>25</v>
      </c>
      <c r="B15" s="1377" t="s">
        <v>17</v>
      </c>
      <c r="C15" s="1379" t="s">
        <v>10</v>
      </c>
      <c r="D15" s="1375" t="s">
        <v>29</v>
      </c>
      <c r="E15" s="1377" t="s">
        <v>1</v>
      </c>
      <c r="F15" s="1403" t="s">
        <v>30</v>
      </c>
      <c r="G15" s="1377" t="s">
        <v>31</v>
      </c>
      <c r="H15" s="1375" t="s">
        <v>32</v>
      </c>
      <c r="I15" s="1377" t="s">
        <v>18</v>
      </c>
      <c r="J15" s="1379" t="s">
        <v>33</v>
      </c>
      <c r="K15" s="1381" t="s">
        <v>7</v>
      </c>
      <c r="L15" s="1382"/>
      <c r="M15" s="1382"/>
      <c r="N15" s="1382"/>
      <c r="O15" s="1382"/>
      <c r="P15" s="1383"/>
      <c r="Q15" s="1384" t="s">
        <v>3</v>
      </c>
    </row>
    <row r="16" spans="1:17" ht="11.25" customHeight="1" thickBot="1">
      <c r="A16" s="1402"/>
      <c r="B16" s="1378"/>
      <c r="C16" s="1380"/>
      <c r="D16" s="1376"/>
      <c r="E16" s="1378"/>
      <c r="F16" s="1404"/>
      <c r="G16" s="1378"/>
      <c r="H16" s="1376"/>
      <c r="I16" s="1378"/>
      <c r="J16" s="1380"/>
      <c r="K16" s="1387" t="s">
        <v>15</v>
      </c>
      <c r="L16" s="1387"/>
      <c r="M16" s="1388"/>
      <c r="N16" s="1389"/>
      <c r="O16" s="1389"/>
      <c r="P16" s="1390"/>
      <c r="Q16" s="1385"/>
    </row>
    <row r="17" spans="1:17" ht="12.75" customHeight="1">
      <c r="A17" s="1402"/>
      <c r="B17" s="1378"/>
      <c r="C17" s="1380"/>
      <c r="D17" s="1376"/>
      <c r="E17" s="1378"/>
      <c r="F17" s="1404"/>
      <c r="G17" s="1378"/>
      <c r="H17" s="1376"/>
      <c r="I17" s="1378"/>
      <c r="J17" s="1380"/>
      <c r="K17" s="1391" t="s">
        <v>2</v>
      </c>
      <c r="L17" s="1392"/>
      <c r="M17" s="1393" t="s">
        <v>11</v>
      </c>
      <c r="N17" s="1391"/>
      <c r="O17" s="1394" t="s">
        <v>3</v>
      </c>
      <c r="P17" s="1395"/>
      <c r="Q17" s="1385"/>
    </row>
    <row r="18" spans="1:18" ht="12.75" customHeight="1" thickBot="1">
      <c r="A18" s="1402"/>
      <c r="B18" s="1378"/>
      <c r="C18" s="1380"/>
      <c r="D18" s="1376"/>
      <c r="E18" s="1378"/>
      <c r="F18" s="1404"/>
      <c r="G18" s="1378"/>
      <c r="H18" s="1376"/>
      <c r="I18" s="1378"/>
      <c r="J18" s="1380"/>
      <c r="K18" s="590">
        <v>20</v>
      </c>
      <c r="L18" s="591" t="s">
        <v>26</v>
      </c>
      <c r="M18" s="1398" t="s">
        <v>4</v>
      </c>
      <c r="N18" s="1399"/>
      <c r="O18" s="1396"/>
      <c r="P18" s="1397"/>
      <c r="Q18" s="1385"/>
      <c r="R18" s="592"/>
    </row>
    <row r="19" spans="1:18" ht="15" customHeight="1" thickBot="1">
      <c r="A19" s="1402"/>
      <c r="B19" s="1378"/>
      <c r="C19" s="1380"/>
      <c r="D19" s="1376"/>
      <c r="E19" s="1378"/>
      <c r="F19" s="1404"/>
      <c r="G19" s="1378"/>
      <c r="H19" s="1376"/>
      <c r="I19" s="1378"/>
      <c r="J19" s="1380"/>
      <c r="K19" s="593" t="s">
        <v>12</v>
      </c>
      <c r="L19" s="594" t="s">
        <v>13</v>
      </c>
      <c r="M19" s="595" t="s">
        <v>12</v>
      </c>
      <c r="N19" s="596" t="s">
        <v>13</v>
      </c>
      <c r="O19" s="597" t="s">
        <v>12</v>
      </c>
      <c r="P19" s="598" t="s">
        <v>13</v>
      </c>
      <c r="Q19" s="1386"/>
      <c r="R19" s="592"/>
    </row>
    <row r="20" spans="1:18" ht="15" customHeight="1" thickBot="1">
      <c r="A20" s="599" t="s">
        <v>68</v>
      </c>
      <c r="B20" s="600"/>
      <c r="C20" s="601"/>
      <c r="D20" s="602"/>
      <c r="E20" s="602"/>
      <c r="F20" s="601"/>
      <c r="G20" s="602"/>
      <c r="H20" s="602"/>
      <c r="I20" s="602"/>
      <c r="J20" s="601"/>
      <c r="K20" s="601"/>
      <c r="L20" s="601"/>
      <c r="M20" s="601"/>
      <c r="N20" s="601"/>
      <c r="O20" s="603"/>
      <c r="P20" s="604"/>
      <c r="Q20" s="605"/>
      <c r="R20" s="592"/>
    </row>
    <row r="21" spans="1:17" ht="15.75" customHeight="1">
      <c r="A21" s="606" t="s">
        <v>44</v>
      </c>
      <c r="B21" s="56">
        <v>1</v>
      </c>
      <c r="C21" s="56">
        <v>27</v>
      </c>
      <c r="D21" s="39">
        <v>22</v>
      </c>
      <c r="E21" s="39">
        <v>22</v>
      </c>
      <c r="F21" s="39"/>
      <c r="G21" s="39"/>
      <c r="H21" s="39">
        <v>2</v>
      </c>
      <c r="I21" s="39">
        <v>5</v>
      </c>
      <c r="J21" s="39">
        <v>1</v>
      </c>
      <c r="K21" s="607">
        <v>22</v>
      </c>
      <c r="L21" s="608"/>
      <c r="M21" s="609"/>
      <c r="N21" s="610"/>
      <c r="O21" s="57">
        <v>22</v>
      </c>
      <c r="P21" s="611"/>
      <c r="Q21" s="612">
        <v>22</v>
      </c>
    </row>
    <row r="22" spans="1:17" ht="15.75" customHeight="1">
      <c r="A22" s="606" t="s">
        <v>88</v>
      </c>
      <c r="B22" s="56">
        <v>1</v>
      </c>
      <c r="C22" s="56">
        <v>27</v>
      </c>
      <c r="D22" s="39">
        <v>22</v>
      </c>
      <c r="E22" s="39">
        <v>22</v>
      </c>
      <c r="F22" s="39"/>
      <c r="G22" s="39"/>
      <c r="H22" s="39">
        <v>2</v>
      </c>
      <c r="I22" s="39">
        <v>5</v>
      </c>
      <c r="J22" s="39">
        <v>1</v>
      </c>
      <c r="K22" s="607">
        <v>22</v>
      </c>
      <c r="L22" s="608"/>
      <c r="M22" s="609"/>
      <c r="N22" s="610"/>
      <c r="O22" s="57">
        <v>22</v>
      </c>
      <c r="P22" s="611"/>
      <c r="Q22" s="58">
        <v>22</v>
      </c>
    </row>
    <row r="23" spans="1:17" ht="15.75" customHeight="1">
      <c r="A23" s="606" t="s">
        <v>70</v>
      </c>
      <c r="B23" s="56">
        <v>1</v>
      </c>
      <c r="C23" s="56">
        <v>27</v>
      </c>
      <c r="D23" s="39">
        <v>22</v>
      </c>
      <c r="E23" s="39">
        <v>22</v>
      </c>
      <c r="F23" s="39"/>
      <c r="G23" s="39"/>
      <c r="H23" s="39">
        <v>2</v>
      </c>
      <c r="I23" s="39">
        <v>5</v>
      </c>
      <c r="J23" s="39">
        <v>1</v>
      </c>
      <c r="K23" s="607">
        <v>22</v>
      </c>
      <c r="L23" s="608"/>
      <c r="M23" s="609"/>
      <c r="N23" s="610"/>
      <c r="O23" s="57">
        <v>22</v>
      </c>
      <c r="P23" s="611"/>
      <c r="Q23" s="58">
        <v>22</v>
      </c>
    </row>
    <row r="24" spans="1:17" ht="15.75" customHeight="1">
      <c r="A24" s="613" t="s">
        <v>37</v>
      </c>
      <c r="B24" s="56">
        <v>2</v>
      </c>
      <c r="C24" s="56">
        <v>54</v>
      </c>
      <c r="D24" s="39">
        <v>44</v>
      </c>
      <c r="E24" s="39">
        <v>44</v>
      </c>
      <c r="F24" s="39"/>
      <c r="G24" s="39"/>
      <c r="H24" s="39">
        <v>4</v>
      </c>
      <c r="I24" s="39">
        <v>10</v>
      </c>
      <c r="J24" s="39">
        <v>2</v>
      </c>
      <c r="K24" s="607">
        <v>44</v>
      </c>
      <c r="L24" s="608"/>
      <c r="M24" s="609"/>
      <c r="N24" s="610"/>
      <c r="O24" s="57">
        <v>44</v>
      </c>
      <c r="P24" s="611"/>
      <c r="Q24" s="58">
        <v>44</v>
      </c>
    </row>
    <row r="25" spans="1:17" ht="15.75" customHeight="1">
      <c r="A25" s="614" t="s">
        <v>71</v>
      </c>
      <c r="B25" s="56"/>
      <c r="C25" s="56"/>
      <c r="D25" s="39"/>
      <c r="E25" s="39"/>
      <c r="F25" s="39"/>
      <c r="G25" s="39"/>
      <c r="H25" s="39"/>
      <c r="I25" s="39"/>
      <c r="J25" s="39"/>
      <c r="K25" s="607"/>
      <c r="L25" s="608"/>
      <c r="M25" s="609"/>
      <c r="N25" s="610"/>
      <c r="O25" s="57"/>
      <c r="P25" s="611"/>
      <c r="Q25" s="58"/>
    </row>
    <row r="26" spans="1:17" ht="30" customHeight="1">
      <c r="A26" s="606" t="s">
        <v>89</v>
      </c>
      <c r="B26" s="39">
        <v>10</v>
      </c>
      <c r="C26" s="39">
        <v>270</v>
      </c>
      <c r="D26" s="39">
        <v>220</v>
      </c>
      <c r="E26" s="39">
        <v>66</v>
      </c>
      <c r="F26" s="39">
        <v>154</v>
      </c>
      <c r="G26" s="39"/>
      <c r="H26" s="39">
        <v>20</v>
      </c>
      <c r="I26" s="39">
        <v>50</v>
      </c>
      <c r="J26" s="39">
        <v>10</v>
      </c>
      <c r="K26" s="94">
        <v>66</v>
      </c>
      <c r="L26" s="615">
        <v>154</v>
      </c>
      <c r="M26" s="95"/>
      <c r="N26" s="107"/>
      <c r="O26" s="92">
        <v>66</v>
      </c>
      <c r="P26" s="616">
        <v>154</v>
      </c>
      <c r="Q26" s="93">
        <v>220</v>
      </c>
    </row>
    <row r="27" spans="1:17" s="592" customFormat="1" ht="16.5" customHeight="1">
      <c r="A27" s="617" t="s">
        <v>90</v>
      </c>
      <c r="B27" s="59">
        <v>20</v>
      </c>
      <c r="C27" s="59">
        <v>540</v>
      </c>
      <c r="D27" s="29">
        <v>440</v>
      </c>
      <c r="E27" s="34">
        <v>132</v>
      </c>
      <c r="F27" s="34">
        <v>308</v>
      </c>
      <c r="G27" s="29"/>
      <c r="H27" s="29">
        <v>40</v>
      </c>
      <c r="I27" s="29">
        <v>100</v>
      </c>
      <c r="J27" s="34">
        <v>20</v>
      </c>
      <c r="K27" s="618">
        <v>132</v>
      </c>
      <c r="L27" s="619">
        <v>238</v>
      </c>
      <c r="M27" s="620"/>
      <c r="N27" s="621">
        <v>70</v>
      </c>
      <c r="O27" s="57">
        <v>132</v>
      </c>
      <c r="P27" s="611">
        <v>308</v>
      </c>
      <c r="Q27" s="61">
        <v>440</v>
      </c>
    </row>
    <row r="28" spans="1:17" s="592" customFormat="1" ht="36.75" customHeight="1">
      <c r="A28" s="617" t="s">
        <v>91</v>
      </c>
      <c r="B28" s="29">
        <v>5</v>
      </c>
      <c r="C28" s="29">
        <v>135</v>
      </c>
      <c r="D28" s="29">
        <v>110</v>
      </c>
      <c r="E28" s="34">
        <v>33</v>
      </c>
      <c r="F28" s="34">
        <v>77</v>
      </c>
      <c r="G28" s="29"/>
      <c r="H28" s="29">
        <v>10</v>
      </c>
      <c r="I28" s="29">
        <v>25</v>
      </c>
      <c r="J28" s="34">
        <v>5</v>
      </c>
      <c r="K28" s="622"/>
      <c r="L28" s="84"/>
      <c r="M28" s="85">
        <v>33</v>
      </c>
      <c r="N28" s="623">
        <v>77</v>
      </c>
      <c r="O28" s="92">
        <v>33</v>
      </c>
      <c r="P28" s="616">
        <v>77</v>
      </c>
      <c r="Q28" s="87">
        <v>110</v>
      </c>
    </row>
    <row r="29" spans="1:17" s="592" customFormat="1" ht="30" customHeight="1">
      <c r="A29" s="624" t="s">
        <v>92</v>
      </c>
      <c r="B29" s="29">
        <v>10</v>
      </c>
      <c r="C29" s="29">
        <v>270</v>
      </c>
      <c r="D29" s="29">
        <v>220</v>
      </c>
      <c r="E29" s="34">
        <v>66</v>
      </c>
      <c r="F29" s="34">
        <v>154</v>
      </c>
      <c r="G29" s="29"/>
      <c r="H29" s="29">
        <v>20</v>
      </c>
      <c r="I29" s="29">
        <v>50</v>
      </c>
      <c r="J29" s="34">
        <v>10</v>
      </c>
      <c r="K29" s="622"/>
      <c r="L29" s="84"/>
      <c r="M29" s="85">
        <v>66</v>
      </c>
      <c r="N29" s="623">
        <v>154</v>
      </c>
      <c r="O29" s="92">
        <v>66</v>
      </c>
      <c r="P29" s="616">
        <v>154</v>
      </c>
      <c r="Q29" s="87">
        <v>220</v>
      </c>
    </row>
    <row r="30" spans="1:17" s="592" customFormat="1" ht="16.5" customHeight="1" thickBot="1">
      <c r="A30" s="625" t="s">
        <v>52</v>
      </c>
      <c r="B30" s="59">
        <v>5</v>
      </c>
      <c r="C30" s="59">
        <v>135</v>
      </c>
      <c r="D30" s="29">
        <v>110</v>
      </c>
      <c r="E30" s="34" t="s">
        <v>75</v>
      </c>
      <c r="F30" s="34"/>
      <c r="G30" s="29">
        <v>110</v>
      </c>
      <c r="H30" s="29">
        <v>10</v>
      </c>
      <c r="I30" s="29">
        <v>25</v>
      </c>
      <c r="J30" s="34">
        <v>5</v>
      </c>
      <c r="K30" s="618"/>
      <c r="L30" s="619"/>
      <c r="M30" s="620"/>
      <c r="N30" s="621">
        <v>110</v>
      </c>
      <c r="O30" s="57"/>
      <c r="P30" s="611">
        <v>110</v>
      </c>
      <c r="Q30" s="61">
        <v>110</v>
      </c>
    </row>
    <row r="31" spans="1:18" s="585" customFormat="1" ht="16.5" customHeight="1" thickBot="1">
      <c r="A31" s="626" t="s">
        <v>22</v>
      </c>
      <c r="B31" s="627">
        <v>55</v>
      </c>
      <c r="C31" s="627">
        <v>1485</v>
      </c>
      <c r="D31" s="627">
        <v>1210</v>
      </c>
      <c r="E31" s="628">
        <v>407</v>
      </c>
      <c r="F31" s="627">
        <v>693</v>
      </c>
      <c r="G31" s="627">
        <v>110</v>
      </c>
      <c r="H31" s="627">
        <v>110</v>
      </c>
      <c r="I31" s="627">
        <f>SUM(I21:I30)</f>
        <v>275</v>
      </c>
      <c r="J31" s="627">
        <v>55</v>
      </c>
      <c r="K31" s="627">
        <v>308</v>
      </c>
      <c r="L31" s="627">
        <v>392</v>
      </c>
      <c r="M31" s="627">
        <v>99</v>
      </c>
      <c r="N31" s="627">
        <v>411</v>
      </c>
      <c r="O31" s="627">
        <v>407</v>
      </c>
      <c r="P31" s="627">
        <v>803</v>
      </c>
      <c r="Q31" s="627">
        <v>1210</v>
      </c>
      <c r="R31" s="592"/>
    </row>
    <row r="32" spans="1:17" ht="13.5" customHeight="1" thickBot="1">
      <c r="A32" s="629" t="s">
        <v>39</v>
      </c>
      <c r="B32" s="630"/>
      <c r="C32" s="631"/>
      <c r="D32" s="632"/>
      <c r="E32" s="632"/>
      <c r="F32" s="632"/>
      <c r="G32" s="632"/>
      <c r="H32" s="632"/>
      <c r="I32" s="632"/>
      <c r="J32" s="632"/>
      <c r="K32" s="633"/>
      <c r="L32" s="633"/>
      <c r="M32" s="633"/>
      <c r="N32" s="633"/>
      <c r="O32" s="633"/>
      <c r="P32" s="633"/>
      <c r="Q32" s="634"/>
    </row>
    <row r="33" spans="1:17" ht="13.5" customHeight="1" thickBot="1">
      <c r="A33" s="635" t="s">
        <v>93</v>
      </c>
      <c r="B33" s="636">
        <v>5</v>
      </c>
      <c r="C33" s="637">
        <v>135</v>
      </c>
      <c r="D33" s="638">
        <v>110</v>
      </c>
      <c r="E33" s="639">
        <v>33</v>
      </c>
      <c r="F33" s="638">
        <v>77</v>
      </c>
      <c r="G33" s="638">
        <v>0</v>
      </c>
      <c r="H33" s="639">
        <v>10</v>
      </c>
      <c r="I33" s="638">
        <v>25</v>
      </c>
      <c r="J33" s="639">
        <v>5</v>
      </c>
      <c r="K33" s="640">
        <v>0</v>
      </c>
      <c r="L33" s="641">
        <v>0</v>
      </c>
      <c r="M33" s="640">
        <v>33</v>
      </c>
      <c r="N33" s="641">
        <v>77</v>
      </c>
      <c r="O33" s="642">
        <v>33</v>
      </c>
      <c r="P33" s="633">
        <v>77</v>
      </c>
      <c r="Q33" s="643">
        <v>110</v>
      </c>
    </row>
    <row r="34" spans="1:17" s="647" customFormat="1" ht="18.75" customHeight="1" thickBot="1">
      <c r="A34" s="644" t="s">
        <v>14</v>
      </c>
      <c r="B34" s="645">
        <v>60</v>
      </c>
      <c r="C34" s="645">
        <v>1620</v>
      </c>
      <c r="D34" s="645">
        <v>1320</v>
      </c>
      <c r="E34" s="645">
        <v>440</v>
      </c>
      <c r="F34" s="645">
        <v>770</v>
      </c>
      <c r="G34" s="645">
        <f>SUM(G31)</f>
        <v>110</v>
      </c>
      <c r="H34" s="646">
        <v>120</v>
      </c>
      <c r="I34" s="646">
        <v>300</v>
      </c>
      <c r="J34" s="646">
        <v>60</v>
      </c>
      <c r="K34" s="646">
        <f>SUM(K31)</f>
        <v>308</v>
      </c>
      <c r="L34" s="646">
        <f>SUM(L31)</f>
        <v>392</v>
      </c>
      <c r="M34" s="646">
        <v>132</v>
      </c>
      <c r="N34" s="646">
        <v>488</v>
      </c>
      <c r="O34" s="646">
        <v>440</v>
      </c>
      <c r="P34" s="646">
        <v>880</v>
      </c>
      <c r="Q34" s="646">
        <v>1320</v>
      </c>
    </row>
    <row r="35" spans="1:17" s="655" customFormat="1" ht="16.5" thickBot="1">
      <c r="A35" s="648" t="s">
        <v>40</v>
      </c>
      <c r="B35" s="649"/>
      <c r="C35" s="650"/>
      <c r="D35" s="651"/>
      <c r="E35" s="652"/>
      <c r="F35" s="652"/>
      <c r="G35" s="652"/>
      <c r="H35" s="652"/>
      <c r="I35" s="652"/>
      <c r="J35" s="652"/>
      <c r="K35" s="653"/>
      <c r="L35" s="652"/>
      <c r="M35" s="653"/>
      <c r="N35" s="652"/>
      <c r="O35" s="651"/>
      <c r="P35" s="652"/>
      <c r="Q35" s="654"/>
    </row>
    <row r="36" spans="1:17" s="655" customFormat="1" ht="16.5" thickBot="1">
      <c r="A36" s="656" t="s">
        <v>77</v>
      </c>
      <c r="B36" s="657">
        <v>3</v>
      </c>
      <c r="C36" s="658">
        <v>81</v>
      </c>
      <c r="D36" s="659">
        <v>66</v>
      </c>
      <c r="E36" s="660">
        <v>66</v>
      </c>
      <c r="F36" s="661"/>
      <c r="G36" s="662"/>
      <c r="H36" s="661"/>
      <c r="I36" s="662"/>
      <c r="J36" s="661"/>
      <c r="K36" s="663">
        <v>33</v>
      </c>
      <c r="L36" s="664"/>
      <c r="M36" s="665">
        <v>33</v>
      </c>
      <c r="N36" s="666"/>
      <c r="O36" s="659">
        <v>66</v>
      </c>
      <c r="P36" s="661"/>
      <c r="Q36" s="667">
        <v>66</v>
      </c>
    </row>
    <row r="37" spans="1:16" s="655" customFormat="1" ht="12.75">
      <c r="A37" s="668" t="s">
        <v>94</v>
      </c>
      <c r="B37" s="669"/>
      <c r="C37" s="669"/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</row>
    <row r="38" spans="1:16" s="655" customFormat="1" ht="12.75">
      <c r="A38" s="668" t="s">
        <v>95</v>
      </c>
      <c r="B38" s="669"/>
      <c r="C38" s="669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</row>
    <row r="39" spans="1:16" s="655" customFormat="1" ht="12.75">
      <c r="A39" s="668"/>
      <c r="B39" s="669"/>
      <c r="C39" s="669"/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69"/>
    </row>
    <row r="40" spans="1:16" s="655" customFormat="1" ht="13.5" customHeight="1">
      <c r="A40" s="1372" t="s">
        <v>96</v>
      </c>
      <c r="B40" s="1372"/>
      <c r="C40" s="670"/>
      <c r="D40" s="669"/>
      <c r="E40" s="669"/>
      <c r="F40" s="669"/>
      <c r="G40" s="669"/>
      <c r="H40" s="669"/>
      <c r="I40" s="669"/>
      <c r="J40" s="669"/>
      <c r="K40" s="669"/>
      <c r="L40" s="669"/>
      <c r="M40" s="1373"/>
      <c r="N40" s="1373"/>
      <c r="O40" s="1373"/>
      <c r="P40" s="1373"/>
    </row>
    <row r="41" spans="2:16" s="655" customFormat="1" ht="8.25" customHeight="1"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</row>
    <row r="42" spans="1:16" s="655" customFormat="1" ht="12.75">
      <c r="A42" s="668" t="s">
        <v>97</v>
      </c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</row>
    <row r="43" spans="1:16" s="655" customFormat="1" ht="12.75">
      <c r="A43" s="1374"/>
      <c r="B43" s="1374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</row>
    <row r="44" spans="1:16" s="655" customFormat="1" ht="12.75">
      <c r="A44" s="668"/>
      <c r="B44" s="669"/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</row>
    <row r="45" spans="1:16" s="655" customFormat="1" ht="12.75">
      <c r="A45" s="668"/>
      <c r="B45" s="669"/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</row>
    <row r="46" spans="1:16" s="655" customFormat="1" ht="12.75">
      <c r="A46" s="668"/>
      <c r="B46" s="669"/>
      <c r="C46" s="669"/>
      <c r="D46" s="669"/>
      <c r="E46" s="669"/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</row>
    <row r="47" spans="1:16" s="655" customFormat="1" ht="12.75">
      <c r="A47" s="668"/>
      <c r="B47" s="669"/>
      <c r="C47" s="669"/>
      <c r="D47" s="668"/>
      <c r="E47" s="669"/>
      <c r="F47" s="669"/>
      <c r="G47" s="669"/>
      <c r="H47" s="669"/>
      <c r="I47" s="669"/>
      <c r="J47" s="668"/>
      <c r="K47" s="668"/>
      <c r="L47" s="668"/>
      <c r="M47" s="668"/>
      <c r="N47" s="668"/>
      <c r="O47" s="668"/>
      <c r="P47" s="668"/>
    </row>
    <row r="48" spans="1:16" s="655" customFormat="1" ht="12.75">
      <c r="A48" s="671"/>
      <c r="B48" s="669"/>
      <c r="C48" s="669"/>
      <c r="D48" s="668"/>
      <c r="E48" s="669"/>
      <c r="F48" s="669"/>
      <c r="G48" s="669"/>
      <c r="H48" s="669"/>
      <c r="I48" s="669"/>
      <c r="J48" s="668"/>
      <c r="K48" s="668"/>
      <c r="L48" s="668"/>
      <c r="M48" s="668"/>
      <c r="N48" s="668"/>
      <c r="O48" s="668"/>
      <c r="P48" s="668"/>
    </row>
    <row r="49" spans="1:16" s="655" customFormat="1" ht="12.75">
      <c r="A49" s="668"/>
      <c r="B49" s="669"/>
      <c r="C49" s="669"/>
      <c r="D49" s="668"/>
      <c r="E49" s="669"/>
      <c r="F49" s="669"/>
      <c r="G49" s="669"/>
      <c r="H49" s="669"/>
      <c r="I49" s="669"/>
      <c r="J49" s="668"/>
      <c r="K49" s="668"/>
      <c r="L49" s="668"/>
      <c r="M49" s="668"/>
      <c r="N49" s="668"/>
      <c r="O49" s="668"/>
      <c r="P49" s="668"/>
    </row>
    <row r="50" spans="1:16" s="655" customFormat="1" ht="12.75">
      <c r="A50" s="668"/>
      <c r="B50" s="669"/>
      <c r="C50" s="669"/>
      <c r="D50" s="672"/>
      <c r="E50" s="673"/>
      <c r="F50" s="673"/>
      <c r="G50" s="673"/>
      <c r="H50" s="673"/>
      <c r="I50" s="673"/>
      <c r="J50" s="672"/>
      <c r="K50" s="672"/>
      <c r="L50" s="672"/>
      <c r="M50" s="672"/>
      <c r="N50" s="672"/>
      <c r="O50" s="672"/>
      <c r="P50" s="672"/>
    </row>
    <row r="51" spans="1:16" s="655" customFormat="1" ht="12.75">
      <c r="A51" s="672"/>
      <c r="B51" s="673"/>
      <c r="C51" s="673"/>
      <c r="D51" s="672"/>
      <c r="E51" s="673"/>
      <c r="F51" s="673"/>
      <c r="G51" s="673"/>
      <c r="H51" s="673"/>
      <c r="I51" s="673"/>
      <c r="J51" s="672"/>
      <c r="K51" s="672"/>
      <c r="L51" s="672"/>
      <c r="M51" s="672"/>
      <c r="N51" s="672"/>
      <c r="O51" s="672"/>
      <c r="P51" s="672"/>
    </row>
    <row r="52" spans="1:16" ht="12.75">
      <c r="A52" s="672"/>
      <c r="B52" s="673"/>
      <c r="C52" s="673"/>
      <c r="D52" s="672"/>
      <c r="E52" s="673"/>
      <c r="F52" s="673"/>
      <c r="G52" s="673"/>
      <c r="H52" s="673"/>
      <c r="I52" s="673"/>
      <c r="J52" s="672"/>
      <c r="K52" s="672"/>
      <c r="L52" s="672"/>
      <c r="M52" s="672"/>
      <c r="N52" s="672"/>
      <c r="O52" s="672"/>
      <c r="P52" s="672"/>
    </row>
    <row r="53" spans="1:16" ht="12.75">
      <c r="A53" s="672"/>
      <c r="B53" s="673"/>
      <c r="C53" s="673"/>
      <c r="D53" s="672"/>
      <c r="E53" s="673"/>
      <c r="F53" s="673"/>
      <c r="G53" s="673"/>
      <c r="H53" s="673"/>
      <c r="I53" s="673"/>
      <c r="J53" s="672"/>
      <c r="K53" s="672"/>
      <c r="L53" s="672"/>
      <c r="M53" s="672"/>
      <c r="N53" s="672"/>
      <c r="O53" s="672"/>
      <c r="P53" s="672"/>
    </row>
    <row r="54" spans="1:16" ht="12.75">
      <c r="A54" s="672"/>
      <c r="B54" s="673"/>
      <c r="C54" s="673"/>
      <c r="D54" s="672"/>
      <c r="E54" s="673"/>
      <c r="F54" s="673"/>
      <c r="G54" s="673"/>
      <c r="H54" s="673"/>
      <c r="I54" s="673"/>
      <c r="J54" s="672"/>
      <c r="K54" s="672"/>
      <c r="L54" s="672"/>
      <c r="M54" s="672"/>
      <c r="N54" s="672"/>
      <c r="O54" s="672"/>
      <c r="P54" s="672"/>
    </row>
    <row r="55" spans="1:16" ht="12.75">
      <c r="A55" s="672"/>
      <c r="B55" s="673"/>
      <c r="C55" s="673"/>
      <c r="D55" s="672"/>
      <c r="E55" s="673"/>
      <c r="F55" s="673"/>
      <c r="G55" s="673"/>
      <c r="H55" s="673"/>
      <c r="I55" s="673"/>
      <c r="J55" s="672"/>
      <c r="K55" s="672"/>
      <c r="L55" s="672"/>
      <c r="M55" s="672"/>
      <c r="N55" s="672"/>
      <c r="O55" s="672"/>
      <c r="P55" s="672"/>
    </row>
    <row r="56" spans="1:16" ht="12.75">
      <c r="A56" s="672"/>
      <c r="B56" s="673"/>
      <c r="C56" s="673"/>
      <c r="D56" s="672"/>
      <c r="E56" s="673"/>
      <c r="F56" s="673"/>
      <c r="G56" s="673"/>
      <c r="H56" s="673"/>
      <c r="I56" s="673"/>
      <c r="J56" s="672"/>
      <c r="K56" s="672"/>
      <c r="L56" s="672"/>
      <c r="M56" s="672"/>
      <c r="N56" s="672"/>
      <c r="O56" s="672"/>
      <c r="P56" s="672"/>
    </row>
    <row r="57" spans="1:16" ht="12.75">
      <c r="A57" s="672"/>
      <c r="B57" s="673"/>
      <c r="C57" s="673"/>
      <c r="D57" s="672"/>
      <c r="E57" s="673"/>
      <c r="F57" s="673"/>
      <c r="G57" s="673"/>
      <c r="H57" s="673"/>
      <c r="I57" s="673"/>
      <c r="J57" s="672"/>
      <c r="K57" s="672"/>
      <c r="L57" s="672"/>
      <c r="M57" s="672"/>
      <c r="N57" s="672"/>
      <c r="O57" s="672"/>
      <c r="P57" s="672"/>
    </row>
    <row r="58" spans="1:16" ht="12.75">
      <c r="A58" s="672"/>
      <c r="B58" s="673"/>
      <c r="C58" s="673"/>
      <c r="D58" s="672"/>
      <c r="E58" s="673"/>
      <c r="F58" s="673"/>
      <c r="G58" s="673"/>
      <c r="H58" s="673"/>
      <c r="I58" s="673"/>
      <c r="J58" s="672"/>
      <c r="K58" s="672"/>
      <c r="L58" s="672"/>
      <c r="M58" s="672"/>
      <c r="N58" s="672"/>
      <c r="O58" s="672"/>
      <c r="P58" s="672"/>
    </row>
    <row r="59" spans="1:16" ht="12.75">
      <c r="A59" s="672"/>
      <c r="B59" s="673"/>
      <c r="C59" s="673"/>
      <c r="D59" s="672"/>
      <c r="E59" s="673"/>
      <c r="F59" s="673"/>
      <c r="G59" s="673"/>
      <c r="H59" s="673"/>
      <c r="I59" s="673"/>
      <c r="J59" s="672"/>
      <c r="K59" s="672"/>
      <c r="L59" s="672"/>
      <c r="M59" s="672"/>
      <c r="N59" s="672"/>
      <c r="O59" s="672"/>
      <c r="P59" s="672"/>
    </row>
    <row r="60" spans="1:16" ht="12.75">
      <c r="A60" s="672"/>
      <c r="B60" s="673"/>
      <c r="C60" s="673"/>
      <c r="D60" s="672"/>
      <c r="E60" s="673"/>
      <c r="F60" s="673"/>
      <c r="G60" s="673"/>
      <c r="H60" s="673"/>
      <c r="I60" s="673"/>
      <c r="J60" s="672"/>
      <c r="K60" s="672"/>
      <c r="L60" s="672"/>
      <c r="M60" s="672"/>
      <c r="N60" s="672"/>
      <c r="O60" s="672"/>
      <c r="P60" s="672"/>
    </row>
    <row r="61" spans="1:16" ht="12.75">
      <c r="A61" s="672"/>
      <c r="B61" s="673"/>
      <c r="C61" s="673"/>
      <c r="D61" s="672"/>
      <c r="E61" s="673"/>
      <c r="F61" s="673"/>
      <c r="G61" s="673"/>
      <c r="H61" s="673"/>
      <c r="I61" s="673"/>
      <c r="J61" s="672"/>
      <c r="K61" s="672"/>
      <c r="L61" s="672"/>
      <c r="M61" s="672"/>
      <c r="N61" s="672"/>
      <c r="O61" s="672"/>
      <c r="P61" s="672"/>
    </row>
    <row r="62" spans="1:16" ht="12.75">
      <c r="A62" s="672"/>
      <c r="B62" s="673"/>
      <c r="C62" s="673"/>
      <c r="D62" s="672"/>
      <c r="E62" s="673"/>
      <c r="F62" s="673"/>
      <c r="G62" s="673"/>
      <c r="H62" s="673"/>
      <c r="I62" s="673"/>
      <c r="J62" s="672"/>
      <c r="K62" s="672"/>
      <c r="L62" s="672"/>
      <c r="M62" s="672"/>
      <c r="N62" s="672"/>
      <c r="O62" s="672"/>
      <c r="P62" s="672"/>
    </row>
    <row r="63" spans="1:16" ht="12.75">
      <c r="A63" s="672"/>
      <c r="B63" s="673"/>
      <c r="C63" s="673"/>
      <c r="D63" s="672"/>
      <c r="E63" s="673"/>
      <c r="F63" s="673"/>
      <c r="G63" s="673"/>
      <c r="H63" s="673"/>
      <c r="I63" s="673"/>
      <c r="J63" s="672"/>
      <c r="K63" s="672"/>
      <c r="L63" s="672"/>
      <c r="M63" s="672"/>
      <c r="N63" s="672"/>
      <c r="O63" s="672"/>
      <c r="P63" s="672"/>
    </row>
    <row r="64" spans="1:16" ht="12.75">
      <c r="A64" s="672"/>
      <c r="B64" s="673"/>
      <c r="C64" s="673"/>
      <c r="D64" s="672"/>
      <c r="E64" s="673"/>
      <c r="F64" s="673"/>
      <c r="G64" s="673"/>
      <c r="H64" s="673"/>
      <c r="I64" s="673"/>
      <c r="J64" s="672"/>
      <c r="K64" s="672"/>
      <c r="L64" s="672"/>
      <c r="M64" s="672"/>
      <c r="N64" s="672"/>
      <c r="O64" s="672"/>
      <c r="P64" s="672"/>
    </row>
    <row r="65" spans="1:16" ht="12.75">
      <c r="A65" s="672"/>
      <c r="B65" s="673"/>
      <c r="C65" s="673"/>
      <c r="D65" s="672"/>
      <c r="E65" s="673"/>
      <c r="F65" s="673"/>
      <c r="G65" s="673"/>
      <c r="H65" s="673"/>
      <c r="I65" s="673"/>
      <c r="J65" s="672"/>
      <c r="K65" s="672"/>
      <c r="L65" s="672"/>
      <c r="M65" s="672"/>
      <c r="N65" s="672"/>
      <c r="O65" s="672"/>
      <c r="P65" s="672"/>
    </row>
    <row r="66" spans="1:16" ht="12.75">
      <c r="A66" s="672"/>
      <c r="B66" s="673"/>
      <c r="C66" s="673"/>
      <c r="D66" s="672"/>
      <c r="E66" s="673"/>
      <c r="F66" s="673"/>
      <c r="G66" s="673"/>
      <c r="H66" s="673"/>
      <c r="I66" s="673"/>
      <c r="J66" s="672"/>
      <c r="K66" s="672"/>
      <c r="L66" s="672"/>
      <c r="M66" s="672"/>
      <c r="N66" s="672"/>
      <c r="O66" s="672"/>
      <c r="P66" s="672"/>
    </row>
    <row r="67" spans="1:16" ht="12.75">
      <c r="A67" s="672"/>
      <c r="B67" s="673"/>
      <c r="C67" s="673"/>
      <c r="D67" s="672"/>
      <c r="E67" s="673"/>
      <c r="F67" s="673"/>
      <c r="G67" s="673"/>
      <c r="H67" s="673"/>
      <c r="I67" s="673"/>
      <c r="J67" s="672"/>
      <c r="K67" s="672"/>
      <c r="L67" s="672"/>
      <c r="M67" s="672"/>
      <c r="N67" s="672"/>
      <c r="O67" s="672"/>
      <c r="P67" s="672"/>
    </row>
    <row r="68" spans="1:16" ht="12.75">
      <c r="A68" s="672"/>
      <c r="B68" s="673"/>
      <c r="C68" s="673"/>
      <c r="D68" s="672"/>
      <c r="E68" s="673"/>
      <c r="F68" s="673"/>
      <c r="G68" s="673"/>
      <c r="H68" s="673"/>
      <c r="I68" s="673"/>
      <c r="J68" s="672"/>
      <c r="K68" s="672"/>
      <c r="L68" s="672"/>
      <c r="M68" s="672"/>
      <c r="N68" s="672"/>
      <c r="O68" s="672"/>
      <c r="P68" s="672"/>
    </row>
    <row r="69" spans="1:16" ht="12.75">
      <c r="A69" s="672"/>
      <c r="B69" s="673"/>
      <c r="C69" s="673"/>
      <c r="D69" s="672"/>
      <c r="E69" s="673"/>
      <c r="F69" s="673"/>
      <c r="G69" s="673"/>
      <c r="H69" s="673"/>
      <c r="I69" s="673"/>
      <c r="J69" s="672"/>
      <c r="K69" s="672"/>
      <c r="L69" s="672"/>
      <c r="M69" s="672"/>
      <c r="N69" s="672"/>
      <c r="O69" s="672"/>
      <c r="P69" s="672"/>
    </row>
    <row r="70" spans="1:16" ht="12.75">
      <c r="A70" s="672"/>
      <c r="B70" s="673"/>
      <c r="C70" s="673"/>
      <c r="D70" s="672"/>
      <c r="E70" s="673"/>
      <c r="F70" s="673"/>
      <c r="G70" s="673"/>
      <c r="H70" s="673"/>
      <c r="I70" s="673"/>
      <c r="J70" s="672"/>
      <c r="K70" s="672"/>
      <c r="L70" s="672"/>
      <c r="M70" s="672"/>
      <c r="N70" s="672"/>
      <c r="O70" s="672"/>
      <c r="P70" s="672"/>
    </row>
    <row r="71" spans="1:16" ht="12.75">
      <c r="A71" s="672"/>
      <c r="B71" s="673"/>
      <c r="C71" s="673"/>
      <c r="D71" s="672"/>
      <c r="E71" s="673"/>
      <c r="F71" s="673"/>
      <c r="G71" s="673"/>
      <c r="H71" s="673"/>
      <c r="I71" s="673"/>
      <c r="J71" s="672"/>
      <c r="K71" s="672"/>
      <c r="L71" s="672"/>
      <c r="M71" s="672"/>
      <c r="N71" s="672"/>
      <c r="O71" s="672"/>
      <c r="P71" s="672"/>
    </row>
    <row r="72" spans="1:16" ht="12.75">
      <c r="A72" s="672"/>
      <c r="B72" s="673"/>
      <c r="C72" s="673"/>
      <c r="D72" s="672"/>
      <c r="E72" s="673"/>
      <c r="F72" s="673"/>
      <c r="G72" s="673"/>
      <c r="H72" s="673"/>
      <c r="I72" s="673"/>
      <c r="J72" s="672"/>
      <c r="K72" s="672"/>
      <c r="L72" s="672"/>
      <c r="M72" s="672"/>
      <c r="N72" s="672"/>
      <c r="O72" s="672"/>
      <c r="P72" s="672"/>
    </row>
    <row r="73" spans="1:16" ht="12.75">
      <c r="A73" s="672"/>
      <c r="B73" s="673"/>
      <c r="C73" s="673"/>
      <c r="D73" s="672"/>
      <c r="E73" s="673"/>
      <c r="F73" s="673"/>
      <c r="G73" s="673"/>
      <c r="H73" s="673"/>
      <c r="I73" s="673"/>
      <c r="J73" s="672"/>
      <c r="K73" s="672"/>
      <c r="L73" s="672"/>
      <c r="M73" s="672"/>
      <c r="N73" s="672"/>
      <c r="O73" s="672"/>
      <c r="P73" s="672"/>
    </row>
    <row r="74" spans="1:16" ht="12.75">
      <c r="A74" s="672"/>
      <c r="B74" s="673"/>
      <c r="C74" s="673"/>
      <c r="D74" s="672"/>
      <c r="E74" s="673"/>
      <c r="F74" s="673"/>
      <c r="G74" s="673"/>
      <c r="H74" s="673"/>
      <c r="I74" s="673"/>
      <c r="J74" s="672"/>
      <c r="K74" s="672"/>
      <c r="L74" s="672"/>
      <c r="M74" s="672"/>
      <c r="N74" s="672"/>
      <c r="O74" s="672"/>
      <c r="P74" s="672"/>
    </row>
    <row r="75" spans="1:16" ht="12.75">
      <c r="A75" s="672"/>
      <c r="B75" s="673"/>
      <c r="C75" s="673"/>
      <c r="D75" s="672"/>
      <c r="E75" s="673"/>
      <c r="F75" s="673"/>
      <c r="G75" s="673"/>
      <c r="H75" s="673"/>
      <c r="I75" s="673"/>
      <c r="J75" s="672"/>
      <c r="K75" s="672"/>
      <c r="L75" s="672"/>
      <c r="M75" s="672"/>
      <c r="N75" s="672"/>
      <c r="O75" s="672"/>
      <c r="P75" s="672"/>
    </row>
    <row r="76" spans="1:16" ht="12.75">
      <c r="A76" s="672"/>
      <c r="B76" s="673"/>
      <c r="C76" s="673"/>
      <c r="D76" s="672"/>
      <c r="E76" s="673"/>
      <c r="F76" s="673"/>
      <c r="G76" s="673"/>
      <c r="H76" s="673"/>
      <c r="I76" s="673"/>
      <c r="J76" s="672"/>
      <c r="K76" s="672"/>
      <c r="L76" s="672"/>
      <c r="M76" s="672"/>
      <c r="N76" s="672"/>
      <c r="O76" s="672"/>
      <c r="P76" s="672"/>
    </row>
    <row r="77" spans="1:16" ht="12.75">
      <c r="A77" s="672"/>
      <c r="B77" s="673"/>
      <c r="C77" s="673"/>
      <c r="D77" s="672"/>
      <c r="E77" s="673"/>
      <c r="F77" s="673"/>
      <c r="G77" s="673"/>
      <c r="H77" s="673"/>
      <c r="I77" s="673"/>
      <c r="J77" s="672"/>
      <c r="K77" s="672"/>
      <c r="L77" s="672"/>
      <c r="M77" s="672"/>
      <c r="N77" s="672"/>
      <c r="O77" s="672"/>
      <c r="P77" s="672"/>
    </row>
    <row r="78" spans="1:16" ht="12.75">
      <c r="A78" s="672"/>
      <c r="B78" s="673"/>
      <c r="C78" s="673"/>
      <c r="D78" s="672"/>
      <c r="E78" s="673"/>
      <c r="F78" s="673"/>
      <c r="G78" s="673"/>
      <c r="H78" s="673"/>
      <c r="I78" s="673"/>
      <c r="J78" s="672"/>
      <c r="K78" s="672"/>
      <c r="L78" s="672"/>
      <c r="M78" s="672"/>
      <c r="N78" s="672"/>
      <c r="O78" s="672"/>
      <c r="P78" s="672"/>
    </row>
    <row r="79" spans="1:16" ht="12.75">
      <c r="A79" s="672"/>
      <c r="B79" s="673"/>
      <c r="C79" s="673"/>
      <c r="D79" s="672"/>
      <c r="E79" s="673"/>
      <c r="F79" s="673"/>
      <c r="G79" s="673"/>
      <c r="H79" s="673"/>
      <c r="I79" s="673"/>
      <c r="J79" s="672"/>
      <c r="K79" s="672"/>
      <c r="L79" s="672"/>
      <c r="M79" s="672"/>
      <c r="N79" s="672"/>
      <c r="O79" s="672"/>
      <c r="P79" s="672"/>
    </row>
    <row r="80" spans="1:16" ht="12.75">
      <c r="A80" s="672"/>
      <c r="B80" s="673"/>
      <c r="C80" s="673"/>
      <c r="D80" s="672"/>
      <c r="E80" s="673"/>
      <c r="F80" s="673"/>
      <c r="G80" s="673"/>
      <c r="H80" s="673"/>
      <c r="I80" s="673"/>
      <c r="J80" s="672"/>
      <c r="K80" s="672"/>
      <c r="L80" s="672"/>
      <c r="M80" s="672"/>
      <c r="N80" s="672"/>
      <c r="O80" s="672"/>
      <c r="P80" s="672"/>
    </row>
    <row r="81" spans="1:16" ht="12.75">
      <c r="A81" s="672"/>
      <c r="B81" s="673"/>
      <c r="C81" s="673"/>
      <c r="D81" s="672"/>
      <c r="E81" s="673"/>
      <c r="F81" s="673"/>
      <c r="G81" s="673"/>
      <c r="H81" s="673"/>
      <c r="I81" s="673"/>
      <c r="J81" s="672"/>
      <c r="K81" s="672"/>
      <c r="L81" s="672"/>
      <c r="M81" s="672"/>
      <c r="N81" s="672"/>
      <c r="O81" s="672"/>
      <c r="P81" s="672"/>
    </row>
    <row r="82" spans="1:16" ht="12.75">
      <c r="A82" s="672"/>
      <c r="B82" s="673"/>
      <c r="C82" s="673"/>
      <c r="D82" s="672"/>
      <c r="E82" s="673"/>
      <c r="F82" s="673"/>
      <c r="G82" s="673"/>
      <c r="H82" s="673"/>
      <c r="I82" s="673"/>
      <c r="J82" s="672"/>
      <c r="K82" s="672"/>
      <c r="L82" s="672"/>
      <c r="M82" s="672"/>
      <c r="N82" s="672"/>
      <c r="O82" s="672"/>
      <c r="P82" s="672"/>
    </row>
    <row r="83" spans="1:16" ht="12.75">
      <c r="A83" s="672"/>
      <c r="B83" s="673"/>
      <c r="C83" s="673"/>
      <c r="D83" s="672"/>
      <c r="E83" s="673"/>
      <c r="F83" s="673"/>
      <c r="G83" s="673"/>
      <c r="H83" s="673"/>
      <c r="I83" s="673"/>
      <c r="J83" s="672"/>
      <c r="K83" s="672"/>
      <c r="L83" s="672"/>
      <c r="M83" s="672"/>
      <c r="N83" s="672"/>
      <c r="O83" s="672"/>
      <c r="P83" s="672"/>
    </row>
    <row r="84" spans="1:16" ht="12.75">
      <c r="A84" s="672"/>
      <c r="B84" s="673"/>
      <c r="C84" s="673"/>
      <c r="D84" s="672"/>
      <c r="E84" s="673"/>
      <c r="F84" s="673"/>
      <c r="G84" s="673"/>
      <c r="H84" s="673"/>
      <c r="I84" s="673"/>
      <c r="J84" s="672"/>
      <c r="K84" s="672"/>
      <c r="L84" s="672"/>
      <c r="M84" s="672"/>
      <c r="N84" s="672"/>
      <c r="O84" s="672"/>
      <c r="P84" s="672"/>
    </row>
    <row r="85" spans="1:16" ht="12.75">
      <c r="A85" s="672"/>
      <c r="B85" s="673"/>
      <c r="C85" s="673"/>
      <c r="D85" s="672"/>
      <c r="E85" s="673"/>
      <c r="F85" s="673"/>
      <c r="G85" s="673"/>
      <c r="H85" s="673"/>
      <c r="I85" s="673"/>
      <c r="J85" s="672"/>
      <c r="K85" s="672"/>
      <c r="L85" s="672"/>
      <c r="M85" s="672"/>
      <c r="N85" s="672"/>
      <c r="O85" s="672"/>
      <c r="P85" s="672"/>
    </row>
    <row r="86" spans="1:16" ht="12.75">
      <c r="A86" s="672"/>
      <c r="B86" s="673"/>
      <c r="C86" s="673"/>
      <c r="D86" s="672"/>
      <c r="E86" s="673"/>
      <c r="F86" s="673"/>
      <c r="G86" s="673"/>
      <c r="H86" s="673"/>
      <c r="I86" s="673"/>
      <c r="J86" s="672"/>
      <c r="K86" s="672"/>
      <c r="L86" s="672"/>
      <c r="M86" s="672"/>
      <c r="N86" s="672"/>
      <c r="O86" s="672"/>
      <c r="P86" s="672"/>
    </row>
    <row r="87" spans="1:16" ht="12.75">
      <c r="A87" s="672"/>
      <c r="B87" s="673"/>
      <c r="C87" s="673"/>
      <c r="D87" s="672"/>
      <c r="E87" s="673"/>
      <c r="F87" s="673"/>
      <c r="G87" s="673"/>
      <c r="H87" s="673"/>
      <c r="I87" s="673"/>
      <c r="J87" s="672"/>
      <c r="K87" s="672"/>
      <c r="L87" s="672"/>
      <c r="M87" s="672"/>
      <c r="N87" s="672"/>
      <c r="O87" s="672"/>
      <c r="P87" s="672"/>
    </row>
    <row r="88" spans="1:16" ht="12.75">
      <c r="A88" s="672"/>
      <c r="B88" s="673"/>
      <c r="C88" s="673"/>
      <c r="D88" s="672"/>
      <c r="E88" s="673"/>
      <c r="F88" s="673"/>
      <c r="G88" s="673"/>
      <c r="H88" s="673"/>
      <c r="I88" s="673"/>
      <c r="J88" s="672"/>
      <c r="K88" s="672"/>
      <c r="L88" s="672"/>
      <c r="M88" s="672"/>
      <c r="N88" s="672"/>
      <c r="O88" s="672"/>
      <c r="P88" s="672"/>
    </row>
    <row r="89" spans="1:16" ht="12.75">
      <c r="A89" s="672"/>
      <c r="B89" s="673"/>
      <c r="C89" s="673"/>
      <c r="D89" s="672"/>
      <c r="E89" s="673"/>
      <c r="F89" s="673"/>
      <c r="G89" s="673"/>
      <c r="H89" s="673"/>
      <c r="I89" s="673"/>
      <c r="J89" s="672"/>
      <c r="K89" s="672"/>
      <c r="L89" s="672"/>
      <c r="M89" s="672"/>
      <c r="N89" s="672"/>
      <c r="O89" s="672"/>
      <c r="P89" s="672"/>
    </row>
    <row r="90" spans="1:16" ht="12.75">
      <c r="A90" s="672"/>
      <c r="B90" s="673"/>
      <c r="C90" s="673"/>
      <c r="D90" s="672"/>
      <c r="E90" s="673"/>
      <c r="F90" s="673"/>
      <c r="G90" s="673"/>
      <c r="H90" s="673"/>
      <c r="I90" s="673"/>
      <c r="J90" s="672"/>
      <c r="K90" s="672"/>
      <c r="L90" s="672"/>
      <c r="M90" s="672"/>
      <c r="N90" s="672"/>
      <c r="O90" s="672"/>
      <c r="P90" s="672"/>
    </row>
    <row r="91" spans="1:16" ht="12.75">
      <c r="A91" s="672"/>
      <c r="B91" s="673"/>
      <c r="C91" s="673"/>
      <c r="D91" s="672"/>
      <c r="E91" s="673"/>
      <c r="F91" s="673"/>
      <c r="G91" s="673"/>
      <c r="H91" s="673"/>
      <c r="I91" s="673"/>
      <c r="J91" s="672"/>
      <c r="K91" s="672"/>
      <c r="L91" s="672"/>
      <c r="M91" s="672"/>
      <c r="N91" s="672"/>
      <c r="O91" s="672"/>
      <c r="P91" s="672"/>
    </row>
    <row r="92" spans="1:16" ht="12.75">
      <c r="A92" s="672"/>
      <c r="B92" s="673"/>
      <c r="C92" s="673"/>
      <c r="D92" s="672"/>
      <c r="E92" s="673"/>
      <c r="F92" s="673"/>
      <c r="G92" s="673"/>
      <c r="H92" s="673"/>
      <c r="I92" s="673"/>
      <c r="J92" s="672"/>
      <c r="K92" s="672"/>
      <c r="L92" s="672"/>
      <c r="M92" s="672"/>
      <c r="N92" s="672"/>
      <c r="O92" s="672"/>
      <c r="P92" s="672"/>
    </row>
    <row r="93" spans="1:16" ht="12.75">
      <c r="A93" s="672"/>
      <c r="B93" s="673"/>
      <c r="C93" s="673"/>
      <c r="D93" s="672"/>
      <c r="E93" s="673"/>
      <c r="F93" s="673"/>
      <c r="G93" s="673"/>
      <c r="H93" s="673"/>
      <c r="I93" s="673"/>
      <c r="J93" s="672"/>
      <c r="K93" s="672"/>
      <c r="L93" s="672"/>
      <c r="M93" s="672"/>
      <c r="N93" s="672"/>
      <c r="O93" s="672"/>
      <c r="P93" s="672"/>
    </row>
    <row r="94" spans="1:16" ht="12.75">
      <c r="A94" s="672"/>
      <c r="B94" s="673"/>
      <c r="C94" s="673"/>
      <c r="D94" s="672"/>
      <c r="E94" s="673"/>
      <c r="F94" s="673"/>
      <c r="G94" s="673"/>
      <c r="H94" s="673"/>
      <c r="I94" s="673"/>
      <c r="J94" s="672"/>
      <c r="K94" s="672"/>
      <c r="L94" s="672"/>
      <c r="M94" s="672"/>
      <c r="N94" s="672"/>
      <c r="O94" s="672"/>
      <c r="P94" s="672"/>
    </row>
    <row r="95" spans="1:16" ht="12.75">
      <c r="A95" s="672"/>
      <c r="B95" s="673"/>
      <c r="C95" s="673"/>
      <c r="D95" s="672"/>
      <c r="E95" s="673"/>
      <c r="F95" s="673"/>
      <c r="G95" s="673"/>
      <c r="H95" s="673"/>
      <c r="I95" s="673"/>
      <c r="J95" s="672"/>
      <c r="K95" s="672"/>
      <c r="L95" s="672"/>
      <c r="M95" s="672"/>
      <c r="N95" s="672"/>
      <c r="O95" s="672"/>
      <c r="P95" s="672"/>
    </row>
    <row r="96" spans="1:16" ht="12.75">
      <c r="A96" s="672"/>
      <c r="B96" s="673"/>
      <c r="C96" s="673"/>
      <c r="D96" s="672"/>
      <c r="E96" s="673"/>
      <c r="F96" s="673"/>
      <c r="G96" s="673"/>
      <c r="H96" s="673"/>
      <c r="I96" s="673"/>
      <c r="J96" s="672"/>
      <c r="K96" s="672"/>
      <c r="L96" s="672"/>
      <c r="M96" s="672"/>
      <c r="N96" s="672"/>
      <c r="O96" s="672"/>
      <c r="P96" s="672"/>
    </row>
    <row r="97" spans="1:16" ht="12.75">
      <c r="A97" s="672"/>
      <c r="B97" s="673"/>
      <c r="C97" s="673"/>
      <c r="D97" s="672"/>
      <c r="E97" s="673"/>
      <c r="F97" s="673"/>
      <c r="G97" s="673"/>
      <c r="H97" s="673"/>
      <c r="I97" s="673"/>
      <c r="J97" s="672"/>
      <c r="K97" s="672"/>
      <c r="L97" s="672"/>
      <c r="M97" s="672"/>
      <c r="N97" s="672"/>
      <c r="O97" s="672"/>
      <c r="P97" s="672"/>
    </row>
    <row r="98" spans="1:16" ht="12.75">
      <c r="A98" s="672"/>
      <c r="B98" s="673"/>
      <c r="C98" s="673"/>
      <c r="D98" s="672"/>
      <c r="E98" s="673"/>
      <c r="F98" s="673"/>
      <c r="G98" s="673"/>
      <c r="H98" s="673"/>
      <c r="I98" s="673"/>
      <c r="J98" s="672"/>
      <c r="K98" s="672"/>
      <c r="L98" s="672"/>
      <c r="M98" s="672"/>
      <c r="N98" s="672"/>
      <c r="O98" s="672"/>
      <c r="P98" s="672"/>
    </row>
    <row r="99" spans="1:16" ht="12.75">
      <c r="A99" s="672"/>
      <c r="B99" s="673"/>
      <c r="C99" s="673"/>
      <c r="D99" s="672"/>
      <c r="E99" s="673"/>
      <c r="F99" s="673"/>
      <c r="G99" s="673"/>
      <c r="H99" s="673"/>
      <c r="I99" s="673"/>
      <c r="J99" s="672"/>
      <c r="K99" s="672"/>
      <c r="L99" s="672"/>
      <c r="M99" s="672"/>
      <c r="N99" s="672"/>
      <c r="O99" s="672"/>
      <c r="P99" s="672"/>
    </row>
    <row r="100" spans="1:16" ht="12.75">
      <c r="A100" s="672"/>
      <c r="B100" s="673"/>
      <c r="C100" s="673"/>
      <c r="D100" s="672"/>
      <c r="E100" s="673"/>
      <c r="F100" s="673"/>
      <c r="G100" s="673"/>
      <c r="H100" s="673"/>
      <c r="I100" s="673"/>
      <c r="J100" s="672"/>
      <c r="K100" s="672"/>
      <c r="L100" s="672"/>
      <c r="M100" s="672"/>
      <c r="N100" s="672"/>
      <c r="O100" s="672"/>
      <c r="P100" s="672"/>
    </row>
    <row r="101" spans="1:16" ht="12.75">
      <c r="A101" s="672"/>
      <c r="B101" s="673"/>
      <c r="C101" s="673"/>
      <c r="D101" s="672"/>
      <c r="E101" s="673"/>
      <c r="F101" s="673"/>
      <c r="G101" s="673"/>
      <c r="H101" s="673"/>
      <c r="I101" s="673"/>
      <c r="J101" s="672"/>
      <c r="K101" s="672"/>
      <c r="L101" s="672"/>
      <c r="M101" s="672"/>
      <c r="N101" s="672"/>
      <c r="O101" s="672"/>
      <c r="P101" s="672"/>
    </row>
    <row r="102" spans="1:16" ht="12.75">
      <c r="A102" s="672"/>
      <c r="B102" s="673"/>
      <c r="C102" s="673"/>
      <c r="D102" s="672"/>
      <c r="E102" s="673"/>
      <c r="F102" s="673"/>
      <c r="G102" s="673"/>
      <c r="H102" s="673"/>
      <c r="I102" s="673"/>
      <c r="J102" s="672"/>
      <c r="K102" s="672"/>
      <c r="L102" s="672"/>
      <c r="M102" s="672"/>
      <c r="N102" s="672"/>
      <c r="O102" s="672"/>
      <c r="P102" s="672"/>
    </row>
    <row r="103" spans="1:16" ht="12.75">
      <c r="A103" s="672"/>
      <c r="B103" s="673"/>
      <c r="C103" s="673"/>
      <c r="D103" s="672"/>
      <c r="E103" s="673"/>
      <c r="F103" s="673"/>
      <c r="G103" s="673"/>
      <c r="H103" s="673"/>
      <c r="I103" s="673"/>
      <c r="J103" s="672"/>
      <c r="K103" s="672"/>
      <c r="L103" s="672"/>
      <c r="M103" s="672"/>
      <c r="N103" s="672"/>
      <c r="O103" s="672"/>
      <c r="P103" s="672"/>
    </row>
    <row r="104" spans="1:16" ht="12.75">
      <c r="A104" s="672"/>
      <c r="B104" s="673"/>
      <c r="C104" s="673"/>
      <c r="D104" s="672"/>
      <c r="E104" s="673"/>
      <c r="F104" s="673"/>
      <c r="G104" s="673"/>
      <c r="H104" s="673"/>
      <c r="I104" s="673"/>
      <c r="J104" s="672"/>
      <c r="K104" s="672"/>
      <c r="L104" s="672"/>
      <c r="M104" s="672"/>
      <c r="N104" s="672"/>
      <c r="O104" s="672"/>
      <c r="P104" s="672"/>
    </row>
    <row r="105" spans="1:16" ht="12.75">
      <c r="A105" s="672"/>
      <c r="B105" s="673"/>
      <c r="C105" s="673"/>
      <c r="D105" s="672"/>
      <c r="E105" s="673"/>
      <c r="F105" s="673"/>
      <c r="G105" s="673"/>
      <c r="H105" s="673"/>
      <c r="I105" s="673"/>
      <c r="J105" s="672"/>
      <c r="K105" s="672"/>
      <c r="L105" s="672"/>
      <c r="M105" s="672"/>
      <c r="N105" s="672"/>
      <c r="O105" s="672"/>
      <c r="P105" s="672"/>
    </row>
    <row r="106" spans="1:16" ht="12.75">
      <c r="A106" s="672"/>
      <c r="B106" s="673"/>
      <c r="C106" s="673"/>
      <c r="D106" s="672"/>
      <c r="E106" s="673"/>
      <c r="F106" s="673"/>
      <c r="G106" s="673"/>
      <c r="H106" s="673"/>
      <c r="I106" s="673"/>
      <c r="J106" s="672"/>
      <c r="K106" s="672"/>
      <c r="L106" s="672"/>
      <c r="M106" s="672"/>
      <c r="N106" s="672"/>
      <c r="O106" s="672"/>
      <c r="P106" s="672"/>
    </row>
    <row r="107" spans="1:16" ht="12.75">
      <c r="A107" s="672"/>
      <c r="B107" s="673"/>
      <c r="C107" s="673"/>
      <c r="D107" s="672"/>
      <c r="E107" s="673"/>
      <c r="F107" s="673"/>
      <c r="G107" s="673"/>
      <c r="H107" s="673"/>
      <c r="I107" s="673"/>
      <c r="J107" s="672"/>
      <c r="K107" s="672"/>
      <c r="L107" s="672"/>
      <c r="M107" s="672"/>
      <c r="N107" s="672"/>
      <c r="O107" s="672"/>
      <c r="P107" s="672"/>
    </row>
    <row r="108" spans="1:16" ht="12.75">
      <c r="A108" s="672"/>
      <c r="B108" s="673"/>
      <c r="C108" s="673"/>
      <c r="D108" s="672"/>
      <c r="E108" s="673"/>
      <c r="F108" s="673"/>
      <c r="G108" s="673"/>
      <c r="H108" s="673"/>
      <c r="I108" s="673"/>
      <c r="J108" s="672"/>
      <c r="K108" s="672"/>
      <c r="L108" s="672"/>
      <c r="M108" s="672"/>
      <c r="N108" s="672"/>
      <c r="O108" s="672"/>
      <c r="P108" s="672"/>
    </row>
    <row r="109" spans="1:16" ht="12.75">
      <c r="A109" s="672"/>
      <c r="B109" s="673"/>
      <c r="C109" s="673"/>
      <c r="D109" s="672"/>
      <c r="E109" s="673"/>
      <c r="F109" s="673"/>
      <c r="G109" s="673"/>
      <c r="H109" s="673"/>
      <c r="I109" s="673"/>
      <c r="J109" s="672"/>
      <c r="K109" s="672"/>
      <c r="L109" s="672"/>
      <c r="M109" s="672"/>
      <c r="N109" s="672"/>
      <c r="O109" s="672"/>
      <c r="P109" s="672"/>
    </row>
    <row r="110" spans="1:16" ht="12.75">
      <c r="A110" s="672"/>
      <c r="B110" s="673"/>
      <c r="C110" s="673"/>
      <c r="D110" s="672"/>
      <c r="E110" s="673"/>
      <c r="F110" s="673"/>
      <c r="G110" s="673"/>
      <c r="H110" s="673"/>
      <c r="I110" s="673"/>
      <c r="J110" s="672"/>
      <c r="K110" s="672"/>
      <c r="L110" s="672"/>
      <c r="M110" s="672"/>
      <c r="N110" s="672"/>
      <c r="O110" s="672"/>
      <c r="P110" s="672"/>
    </row>
    <row r="111" spans="1:16" ht="12.75">
      <c r="A111" s="672"/>
      <c r="B111" s="673"/>
      <c r="C111" s="673"/>
      <c r="D111" s="672"/>
      <c r="E111" s="673"/>
      <c r="F111" s="673"/>
      <c r="G111" s="673"/>
      <c r="H111" s="673"/>
      <c r="I111" s="673"/>
      <c r="J111" s="672"/>
      <c r="K111" s="672"/>
      <c r="L111" s="672"/>
      <c r="M111" s="672"/>
      <c r="N111" s="672"/>
      <c r="O111" s="672"/>
      <c r="P111" s="672"/>
    </row>
    <row r="112" spans="1:16" ht="12.75">
      <c r="A112" s="672"/>
      <c r="B112" s="673"/>
      <c r="C112" s="673"/>
      <c r="D112" s="672"/>
      <c r="E112" s="673"/>
      <c r="F112" s="673"/>
      <c r="G112" s="673"/>
      <c r="H112" s="673"/>
      <c r="I112" s="673"/>
      <c r="J112" s="672"/>
      <c r="K112" s="672"/>
      <c r="L112" s="672"/>
      <c r="M112" s="672"/>
      <c r="N112" s="672"/>
      <c r="O112" s="672"/>
      <c r="P112" s="672"/>
    </row>
    <row r="113" spans="1:16" ht="12.75">
      <c r="A113" s="672"/>
      <c r="B113" s="673"/>
      <c r="C113" s="673"/>
      <c r="D113" s="672"/>
      <c r="E113" s="673"/>
      <c r="F113" s="673"/>
      <c r="G113" s="673"/>
      <c r="H113" s="673"/>
      <c r="I113" s="673"/>
      <c r="J113" s="672"/>
      <c r="K113" s="672"/>
      <c r="L113" s="672"/>
      <c r="M113" s="672"/>
      <c r="N113" s="672"/>
      <c r="O113" s="672"/>
      <c r="P113" s="672"/>
    </row>
    <row r="114" spans="1:16" ht="12.75">
      <c r="A114" s="672"/>
      <c r="B114" s="673"/>
      <c r="C114" s="673"/>
      <c r="D114" s="672"/>
      <c r="E114" s="673"/>
      <c r="F114" s="673"/>
      <c r="G114" s="673"/>
      <c r="H114" s="673"/>
      <c r="I114" s="673"/>
      <c r="J114" s="672"/>
      <c r="K114" s="672"/>
      <c r="L114" s="672"/>
      <c r="M114" s="672"/>
      <c r="N114" s="672"/>
      <c r="O114" s="672"/>
      <c r="P114" s="672"/>
    </row>
    <row r="115" spans="1:16" ht="12.75">
      <c r="A115" s="672"/>
      <c r="B115" s="673"/>
      <c r="C115" s="673"/>
      <c r="D115" s="672"/>
      <c r="E115" s="673"/>
      <c r="F115" s="673"/>
      <c r="G115" s="673"/>
      <c r="H115" s="673"/>
      <c r="I115" s="673"/>
      <c r="J115" s="672"/>
      <c r="K115" s="672"/>
      <c r="L115" s="672"/>
      <c r="M115" s="672"/>
      <c r="N115" s="672"/>
      <c r="O115" s="672"/>
      <c r="P115" s="672"/>
    </row>
    <row r="116" spans="1:16" ht="12.75">
      <c r="A116" s="672"/>
      <c r="B116" s="673"/>
      <c r="C116" s="673"/>
      <c r="D116" s="672"/>
      <c r="E116" s="673"/>
      <c r="F116" s="673"/>
      <c r="G116" s="673"/>
      <c r="H116" s="673"/>
      <c r="I116" s="673"/>
      <c r="J116" s="672"/>
      <c r="K116" s="672"/>
      <c r="L116" s="672"/>
      <c r="M116" s="672"/>
      <c r="N116" s="672"/>
      <c r="O116" s="672"/>
      <c r="P116" s="672"/>
    </row>
    <row r="117" spans="1:16" ht="12.75">
      <c r="A117" s="672"/>
      <c r="B117" s="673"/>
      <c r="C117" s="673"/>
      <c r="D117" s="672"/>
      <c r="E117" s="673"/>
      <c r="F117" s="673"/>
      <c r="G117" s="673"/>
      <c r="H117" s="673"/>
      <c r="I117" s="673"/>
      <c r="J117" s="672"/>
      <c r="K117" s="672"/>
      <c r="L117" s="672"/>
      <c r="M117" s="672"/>
      <c r="N117" s="672"/>
      <c r="O117" s="672"/>
      <c r="P117" s="672"/>
    </row>
    <row r="118" spans="1:16" ht="12.75">
      <c r="A118" s="672"/>
      <c r="B118" s="673"/>
      <c r="C118" s="673"/>
      <c r="D118" s="672"/>
      <c r="E118" s="673"/>
      <c r="F118" s="673"/>
      <c r="G118" s="673"/>
      <c r="H118" s="673"/>
      <c r="I118" s="673"/>
      <c r="J118" s="672"/>
      <c r="K118" s="672"/>
      <c r="L118" s="672"/>
      <c r="M118" s="672"/>
      <c r="N118" s="672"/>
      <c r="O118" s="672"/>
      <c r="P118" s="672"/>
    </row>
    <row r="119" spans="1:16" ht="12.75">
      <c r="A119" s="672"/>
      <c r="B119" s="673"/>
      <c r="C119" s="673"/>
      <c r="D119" s="672"/>
      <c r="E119" s="673"/>
      <c r="F119" s="673"/>
      <c r="G119" s="673"/>
      <c r="H119" s="673"/>
      <c r="I119" s="673"/>
      <c r="J119" s="672"/>
      <c r="K119" s="672"/>
      <c r="L119" s="672"/>
      <c r="M119" s="672"/>
      <c r="N119" s="672"/>
      <c r="O119" s="672"/>
      <c r="P119" s="672"/>
    </row>
    <row r="120" spans="1:16" ht="12.75">
      <c r="A120" s="672"/>
      <c r="B120" s="673"/>
      <c r="C120" s="673"/>
      <c r="D120" s="672"/>
      <c r="E120" s="673"/>
      <c r="F120" s="673"/>
      <c r="G120" s="673"/>
      <c r="H120" s="673"/>
      <c r="I120" s="673"/>
      <c r="J120" s="672"/>
      <c r="K120" s="672"/>
      <c r="L120" s="672"/>
      <c r="M120" s="672"/>
      <c r="N120" s="672"/>
      <c r="O120" s="672"/>
      <c r="P120" s="672"/>
    </row>
    <row r="121" spans="1:16" ht="12.75">
      <c r="A121" s="672"/>
      <c r="B121" s="673"/>
      <c r="C121" s="673"/>
      <c r="D121" s="672"/>
      <c r="E121" s="673"/>
      <c r="F121" s="673"/>
      <c r="G121" s="673"/>
      <c r="H121" s="673"/>
      <c r="I121" s="673"/>
      <c r="J121" s="672"/>
      <c r="K121" s="672"/>
      <c r="L121" s="672"/>
      <c r="M121" s="672"/>
      <c r="N121" s="672"/>
      <c r="O121" s="672"/>
      <c r="P121" s="672"/>
    </row>
    <row r="122" spans="1:16" ht="12.75">
      <c r="A122" s="672"/>
      <c r="B122" s="673"/>
      <c r="C122" s="673"/>
      <c r="D122" s="672"/>
      <c r="E122" s="673"/>
      <c r="F122" s="673"/>
      <c r="G122" s="673"/>
      <c r="H122" s="673"/>
      <c r="I122" s="673"/>
      <c r="J122" s="672"/>
      <c r="K122" s="672"/>
      <c r="L122" s="672"/>
      <c r="M122" s="672"/>
      <c r="N122" s="672"/>
      <c r="O122" s="672"/>
      <c r="P122" s="672"/>
    </row>
    <row r="123" spans="1:16" ht="12.75">
      <c r="A123" s="672"/>
      <c r="B123" s="673"/>
      <c r="C123" s="673"/>
      <c r="D123" s="672"/>
      <c r="E123" s="673"/>
      <c r="F123" s="673"/>
      <c r="G123" s="673"/>
      <c r="H123" s="673"/>
      <c r="I123" s="673"/>
      <c r="J123" s="672"/>
      <c r="K123" s="672"/>
      <c r="L123" s="672"/>
      <c r="M123" s="672"/>
      <c r="N123" s="672"/>
      <c r="O123" s="672"/>
      <c r="P123" s="672"/>
    </row>
    <row r="124" spans="1:16" ht="12.75">
      <c r="A124" s="672"/>
      <c r="B124" s="673"/>
      <c r="C124" s="673"/>
      <c r="D124" s="672"/>
      <c r="E124" s="673"/>
      <c r="F124" s="673"/>
      <c r="G124" s="673"/>
      <c r="H124" s="673"/>
      <c r="I124" s="673"/>
      <c r="J124" s="672"/>
      <c r="K124" s="672"/>
      <c r="L124" s="672"/>
      <c r="M124" s="672"/>
      <c r="N124" s="672"/>
      <c r="O124" s="672"/>
      <c r="P124" s="672"/>
    </row>
    <row r="125" spans="1:16" ht="12.75">
      <c r="A125" s="672"/>
      <c r="B125" s="673"/>
      <c r="C125" s="673"/>
      <c r="D125" s="672"/>
      <c r="E125" s="673"/>
      <c r="F125" s="673"/>
      <c r="G125" s="673"/>
      <c r="H125" s="673"/>
      <c r="I125" s="673"/>
      <c r="J125" s="672"/>
      <c r="K125" s="672"/>
      <c r="L125" s="672"/>
      <c r="M125" s="672"/>
      <c r="N125" s="672"/>
      <c r="O125" s="672"/>
      <c r="P125" s="672"/>
    </row>
    <row r="126" spans="1:16" ht="12.75">
      <c r="A126" s="672"/>
      <c r="B126" s="673"/>
      <c r="C126" s="673"/>
      <c r="D126" s="672"/>
      <c r="E126" s="673"/>
      <c r="F126" s="673"/>
      <c r="G126" s="673"/>
      <c r="H126" s="673"/>
      <c r="I126" s="673"/>
      <c r="J126" s="672"/>
      <c r="K126" s="672"/>
      <c r="L126" s="672"/>
      <c r="M126" s="672"/>
      <c r="N126" s="672"/>
      <c r="O126" s="672"/>
      <c r="P126" s="672"/>
    </row>
    <row r="127" spans="1:16" ht="12.75">
      <c r="A127" s="672"/>
      <c r="B127" s="673"/>
      <c r="C127" s="673"/>
      <c r="D127" s="672"/>
      <c r="E127" s="673"/>
      <c r="F127" s="673"/>
      <c r="G127" s="673"/>
      <c r="H127" s="673"/>
      <c r="I127" s="673"/>
      <c r="J127" s="672"/>
      <c r="K127" s="672"/>
      <c r="L127" s="672"/>
      <c r="M127" s="672"/>
      <c r="N127" s="672"/>
      <c r="O127" s="672"/>
      <c r="P127" s="672"/>
    </row>
    <row r="128" spans="1:16" ht="12.75">
      <c r="A128" s="672"/>
      <c r="B128" s="673"/>
      <c r="C128" s="673"/>
      <c r="D128" s="672"/>
      <c r="E128" s="673"/>
      <c r="F128" s="673"/>
      <c r="G128" s="673"/>
      <c r="H128" s="673"/>
      <c r="I128" s="673"/>
      <c r="J128" s="672"/>
      <c r="K128" s="672"/>
      <c r="L128" s="672"/>
      <c r="M128" s="672"/>
      <c r="N128" s="672"/>
      <c r="O128" s="672"/>
      <c r="P128" s="672"/>
    </row>
    <row r="129" spans="1:3" ht="12.75">
      <c r="A129" s="672"/>
      <c r="B129" s="673"/>
      <c r="C129" s="673"/>
    </row>
  </sheetData>
  <sheetProtection/>
  <mergeCells count="29">
    <mergeCell ref="A1:P1"/>
    <mergeCell ref="A2:P2"/>
    <mergeCell ref="A7:P7"/>
    <mergeCell ref="A8:P8"/>
    <mergeCell ref="A9:P9"/>
    <mergeCell ref="A11:M11"/>
    <mergeCell ref="A12:F12"/>
    <mergeCell ref="A13:P13"/>
    <mergeCell ref="A14:P14"/>
    <mergeCell ref="A15:A19"/>
    <mergeCell ref="B15:B19"/>
    <mergeCell ref="C15:C19"/>
    <mergeCell ref="D15:D19"/>
    <mergeCell ref="E15:E19"/>
    <mergeCell ref="F15:F19"/>
    <mergeCell ref="G15:G19"/>
    <mergeCell ref="Q15:Q19"/>
    <mergeCell ref="K16:P16"/>
    <mergeCell ref="K17:L17"/>
    <mergeCell ref="M17:N17"/>
    <mergeCell ref="O17:P18"/>
    <mergeCell ref="M18:N18"/>
    <mergeCell ref="A40:B40"/>
    <mergeCell ref="M40:P40"/>
    <mergeCell ref="A43:B43"/>
    <mergeCell ref="H15:H19"/>
    <mergeCell ref="I15:I19"/>
    <mergeCell ref="J15:J19"/>
    <mergeCell ref="K15:P15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9"/>
  <sheetViews>
    <sheetView workbookViewId="0" topLeftCell="A1">
      <selection activeCell="C38" sqref="C38"/>
    </sheetView>
  </sheetViews>
  <sheetFormatPr defaultColWidth="9.140625" defaultRowHeight="12.75"/>
  <cols>
    <col min="1" max="1" width="70.7109375" style="584" customWidth="1"/>
    <col min="2" max="2" width="6.421875" style="587" customWidth="1"/>
    <col min="3" max="3" width="7.28125" style="587" customWidth="1"/>
    <col min="4" max="4" width="6.140625" style="584" customWidth="1"/>
    <col min="5" max="5" width="6.421875" style="587" customWidth="1"/>
    <col min="6" max="6" width="9.00390625" style="587" customWidth="1"/>
    <col min="7" max="7" width="10.421875" style="587" customWidth="1"/>
    <col min="8" max="8" width="6.421875" style="587" customWidth="1"/>
    <col min="9" max="9" width="5.7109375" style="587" customWidth="1"/>
    <col min="10" max="16" width="5.7109375" style="584" customWidth="1"/>
    <col min="17" max="17" width="9.140625" style="584" customWidth="1"/>
    <col min="18" max="18" width="9.421875" style="584" bestFit="1" customWidth="1"/>
    <col min="19" max="16384" width="9.140625" style="584" customWidth="1"/>
  </cols>
  <sheetData>
    <row r="1" spans="1:16" ht="15.75" customHeight="1">
      <c r="A1" s="1408" t="s">
        <v>104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  <c r="N1" s="1408"/>
      <c r="O1" s="1408"/>
      <c r="P1" s="1408"/>
    </row>
    <row r="2" spans="1:16" ht="15.75" customHeight="1">
      <c r="A2" s="1407" t="s">
        <v>6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</row>
    <row r="3" spans="1:16" ht="12.75" customHeight="1">
      <c r="A3" s="1407" t="s">
        <v>64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</row>
    <row r="4" spans="1:16" ht="12.75" customHeight="1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</row>
    <row r="5" spans="1:16" ht="17.25" customHeight="1">
      <c r="A5" s="1297" t="s">
        <v>103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7"/>
      <c r="L5" s="1297"/>
      <c r="M5" s="1297"/>
      <c r="N5" s="245"/>
      <c r="O5" s="245"/>
      <c r="P5" s="245"/>
    </row>
    <row r="6" spans="1:16" ht="15.75" customHeight="1">
      <c r="A6" s="1297" t="s">
        <v>20</v>
      </c>
      <c r="B6" s="1297"/>
      <c r="C6" s="1297"/>
      <c r="D6" s="1297"/>
      <c r="E6" s="1297"/>
      <c r="F6" s="1297"/>
      <c r="G6" s="586"/>
      <c r="H6" s="586"/>
      <c r="I6" s="586"/>
      <c r="J6" s="585"/>
      <c r="K6" s="585"/>
      <c r="L6" s="585"/>
      <c r="M6" s="585"/>
      <c r="N6" s="585"/>
      <c r="O6" s="585"/>
      <c r="P6" s="585"/>
    </row>
    <row r="7" spans="1:16" ht="14.25" customHeight="1">
      <c r="A7" s="1400" t="s">
        <v>66</v>
      </c>
      <c r="B7" s="1400"/>
      <c r="C7" s="1400"/>
      <c r="D7" s="1400"/>
      <c r="E7" s="1400"/>
      <c r="F7" s="1400"/>
      <c r="G7" s="1400"/>
      <c r="H7" s="1400"/>
      <c r="I7" s="1400"/>
      <c r="J7" s="1400"/>
      <c r="K7" s="1400"/>
      <c r="L7" s="1400"/>
      <c r="M7" s="1400"/>
      <c r="N7" s="1400"/>
      <c r="O7" s="1400"/>
      <c r="P7" s="1400"/>
    </row>
    <row r="8" spans="1:16" ht="16.5" customHeight="1" thickBot="1">
      <c r="A8" s="1400" t="s">
        <v>80</v>
      </c>
      <c r="B8" s="1400"/>
      <c r="C8" s="1400"/>
      <c r="D8" s="1400"/>
      <c r="E8" s="1400"/>
      <c r="F8" s="1400"/>
      <c r="G8" s="1400"/>
      <c r="H8" s="1400"/>
      <c r="I8" s="1400"/>
      <c r="J8" s="1400"/>
      <c r="K8" s="1400"/>
      <c r="L8" s="1400"/>
      <c r="M8" s="1400"/>
      <c r="N8" s="1400"/>
      <c r="O8" s="1400"/>
      <c r="P8" s="1400"/>
    </row>
    <row r="9" spans="1:17" ht="21.75" customHeight="1" thickBot="1">
      <c r="A9" s="1401" t="s">
        <v>25</v>
      </c>
      <c r="B9" s="1377" t="s">
        <v>17</v>
      </c>
      <c r="C9" s="1379" t="s">
        <v>10</v>
      </c>
      <c r="D9" s="1375" t="s">
        <v>29</v>
      </c>
      <c r="E9" s="1377" t="s">
        <v>1</v>
      </c>
      <c r="F9" s="1403" t="s">
        <v>30</v>
      </c>
      <c r="G9" s="1377" t="s">
        <v>31</v>
      </c>
      <c r="H9" s="1375" t="s">
        <v>32</v>
      </c>
      <c r="I9" s="1377" t="s">
        <v>18</v>
      </c>
      <c r="J9" s="1379" t="s">
        <v>33</v>
      </c>
      <c r="K9" s="1381" t="s">
        <v>7</v>
      </c>
      <c r="L9" s="1382"/>
      <c r="M9" s="1382"/>
      <c r="N9" s="1382"/>
      <c r="O9" s="1382"/>
      <c r="P9" s="1383"/>
      <c r="Q9" s="1384" t="s">
        <v>3</v>
      </c>
    </row>
    <row r="10" spans="1:17" ht="11.25" customHeight="1" thickBot="1">
      <c r="A10" s="1402"/>
      <c r="B10" s="1378"/>
      <c r="C10" s="1380"/>
      <c r="D10" s="1376"/>
      <c r="E10" s="1378"/>
      <c r="F10" s="1404"/>
      <c r="G10" s="1378"/>
      <c r="H10" s="1376"/>
      <c r="I10" s="1378"/>
      <c r="J10" s="1380"/>
      <c r="K10" s="1387" t="s">
        <v>15</v>
      </c>
      <c r="L10" s="1387"/>
      <c r="M10" s="1388"/>
      <c r="N10" s="1389"/>
      <c r="O10" s="1389"/>
      <c r="P10" s="1390"/>
      <c r="Q10" s="1385"/>
    </row>
    <row r="11" spans="1:17" ht="12.75" customHeight="1">
      <c r="A11" s="1402"/>
      <c r="B11" s="1378"/>
      <c r="C11" s="1380"/>
      <c r="D11" s="1376"/>
      <c r="E11" s="1378"/>
      <c r="F11" s="1404"/>
      <c r="G11" s="1378"/>
      <c r="H11" s="1376"/>
      <c r="I11" s="1378"/>
      <c r="J11" s="1380"/>
      <c r="K11" s="1391" t="s">
        <v>2</v>
      </c>
      <c r="L11" s="1392"/>
      <c r="M11" s="1393" t="s">
        <v>11</v>
      </c>
      <c r="N11" s="1391"/>
      <c r="O11" s="1394" t="s">
        <v>3</v>
      </c>
      <c r="P11" s="1395"/>
      <c r="Q11" s="1385"/>
    </row>
    <row r="12" spans="1:18" ht="12.75" customHeight="1" thickBot="1">
      <c r="A12" s="1402"/>
      <c r="B12" s="1378"/>
      <c r="C12" s="1380"/>
      <c r="D12" s="1376"/>
      <c r="E12" s="1378"/>
      <c r="F12" s="1404"/>
      <c r="G12" s="1378"/>
      <c r="H12" s="1376"/>
      <c r="I12" s="1378"/>
      <c r="J12" s="1380"/>
      <c r="K12" s="590">
        <v>20</v>
      </c>
      <c r="L12" s="591" t="s">
        <v>26</v>
      </c>
      <c r="M12" s="1398" t="s">
        <v>4</v>
      </c>
      <c r="N12" s="1399"/>
      <c r="O12" s="1396"/>
      <c r="P12" s="1397"/>
      <c r="Q12" s="1385"/>
      <c r="R12" s="592"/>
    </row>
    <row r="13" spans="1:18" ht="15" customHeight="1" thickBot="1">
      <c r="A13" s="1402"/>
      <c r="B13" s="1378"/>
      <c r="C13" s="1380"/>
      <c r="D13" s="1376"/>
      <c r="E13" s="1378"/>
      <c r="F13" s="1404"/>
      <c r="G13" s="1378"/>
      <c r="H13" s="1376"/>
      <c r="I13" s="1378"/>
      <c r="J13" s="1380"/>
      <c r="K13" s="593" t="s">
        <v>12</v>
      </c>
      <c r="L13" s="594" t="s">
        <v>13</v>
      </c>
      <c r="M13" s="595" t="s">
        <v>12</v>
      </c>
      <c r="N13" s="596" t="s">
        <v>13</v>
      </c>
      <c r="O13" s="597" t="s">
        <v>12</v>
      </c>
      <c r="P13" s="598" t="s">
        <v>13</v>
      </c>
      <c r="Q13" s="1386"/>
      <c r="R13" s="592"/>
    </row>
    <row r="14" spans="1:18" ht="15" customHeight="1" thickBot="1">
      <c r="A14" s="599" t="s">
        <v>68</v>
      </c>
      <c r="B14" s="600"/>
      <c r="C14" s="601"/>
      <c r="D14" s="602"/>
      <c r="E14" s="602"/>
      <c r="F14" s="601"/>
      <c r="G14" s="602"/>
      <c r="H14" s="602"/>
      <c r="I14" s="602"/>
      <c r="J14" s="601"/>
      <c r="K14" s="601"/>
      <c r="L14" s="601"/>
      <c r="M14" s="601"/>
      <c r="N14" s="601"/>
      <c r="O14" s="603"/>
      <c r="P14" s="604"/>
      <c r="Q14" s="605"/>
      <c r="R14" s="592"/>
    </row>
    <row r="15" spans="1:17" ht="15.75" customHeight="1" thickBot="1">
      <c r="A15" s="614" t="s">
        <v>81</v>
      </c>
      <c r="B15" s="687"/>
      <c r="C15" s="686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4"/>
    </row>
    <row r="16" spans="1:17" ht="15.75" customHeight="1">
      <c r="A16" s="606" t="s">
        <v>102</v>
      </c>
      <c r="B16" s="56">
        <v>10</v>
      </c>
      <c r="C16" s="56">
        <v>270</v>
      </c>
      <c r="D16" s="39">
        <v>180</v>
      </c>
      <c r="E16" s="39">
        <v>54</v>
      </c>
      <c r="F16" s="39">
        <v>126</v>
      </c>
      <c r="G16" s="39"/>
      <c r="H16" s="39">
        <v>20</v>
      </c>
      <c r="I16" s="39">
        <v>90</v>
      </c>
      <c r="J16" s="39">
        <v>10</v>
      </c>
      <c r="K16" s="607">
        <v>54</v>
      </c>
      <c r="L16" s="608">
        <v>126</v>
      </c>
      <c r="M16" s="609"/>
      <c r="N16" s="610"/>
      <c r="O16" s="57">
        <f>SUM(K16,M16)</f>
        <v>54</v>
      </c>
      <c r="P16" s="611">
        <f>SUM(L16,N16)</f>
        <v>126</v>
      </c>
      <c r="Q16" s="612">
        <f>SUM(O16,P16)</f>
        <v>180</v>
      </c>
    </row>
    <row r="17" spans="1:17" s="592" customFormat="1" ht="16.5" customHeight="1">
      <c r="A17" s="617" t="s">
        <v>101</v>
      </c>
      <c r="B17" s="59">
        <v>20</v>
      </c>
      <c r="C17" s="59">
        <v>540</v>
      </c>
      <c r="D17" s="29">
        <v>360</v>
      </c>
      <c r="E17" s="34">
        <v>108</v>
      </c>
      <c r="F17" s="34">
        <v>252</v>
      </c>
      <c r="G17" s="29"/>
      <c r="H17" s="29">
        <v>40</v>
      </c>
      <c r="I17" s="29">
        <v>180</v>
      </c>
      <c r="J17" s="34">
        <v>20</v>
      </c>
      <c r="K17" s="618">
        <v>108</v>
      </c>
      <c r="L17" s="619">
        <v>212</v>
      </c>
      <c r="M17" s="620"/>
      <c r="N17" s="621">
        <v>40</v>
      </c>
      <c r="O17" s="57">
        <v>108</v>
      </c>
      <c r="P17" s="611">
        <v>252</v>
      </c>
      <c r="Q17" s="61">
        <v>360</v>
      </c>
    </row>
    <row r="18" spans="1:17" s="592" customFormat="1" ht="37.5" customHeight="1">
      <c r="A18" s="617" t="s">
        <v>100</v>
      </c>
      <c r="B18" s="29">
        <v>5</v>
      </c>
      <c r="C18" s="29">
        <v>135</v>
      </c>
      <c r="D18" s="29">
        <v>90</v>
      </c>
      <c r="E18" s="34">
        <v>24</v>
      </c>
      <c r="F18" s="34">
        <v>66</v>
      </c>
      <c r="G18" s="29"/>
      <c r="H18" s="29">
        <v>10</v>
      </c>
      <c r="I18" s="29">
        <v>45</v>
      </c>
      <c r="J18" s="34">
        <v>5</v>
      </c>
      <c r="K18" s="622"/>
      <c r="L18" s="84"/>
      <c r="M18" s="85">
        <v>24</v>
      </c>
      <c r="N18" s="623">
        <v>66</v>
      </c>
      <c r="O18" s="92">
        <v>24</v>
      </c>
      <c r="P18" s="616">
        <v>66</v>
      </c>
      <c r="Q18" s="87">
        <v>90</v>
      </c>
    </row>
    <row r="19" spans="1:17" s="592" customFormat="1" ht="30" customHeight="1">
      <c r="A19" s="617" t="s">
        <v>99</v>
      </c>
      <c r="B19" s="29">
        <v>10</v>
      </c>
      <c r="C19" s="29">
        <v>270</v>
      </c>
      <c r="D19" s="29">
        <v>180</v>
      </c>
      <c r="E19" s="34">
        <v>54</v>
      </c>
      <c r="F19" s="34">
        <v>126</v>
      </c>
      <c r="G19" s="29"/>
      <c r="H19" s="29">
        <v>20</v>
      </c>
      <c r="I19" s="29">
        <v>90</v>
      </c>
      <c r="J19" s="34">
        <v>10</v>
      </c>
      <c r="K19" s="622"/>
      <c r="L19" s="84"/>
      <c r="M19" s="85">
        <v>54</v>
      </c>
      <c r="N19" s="623">
        <v>126</v>
      </c>
      <c r="O19" s="92">
        <v>54</v>
      </c>
      <c r="P19" s="616">
        <v>126</v>
      </c>
      <c r="Q19" s="87">
        <v>180</v>
      </c>
    </row>
    <row r="20" spans="1:17" s="592" customFormat="1" ht="16.5" customHeight="1" thickBot="1">
      <c r="A20" s="683" t="s">
        <v>98</v>
      </c>
      <c r="B20" s="682">
        <v>5</v>
      </c>
      <c r="C20" s="682">
        <v>135</v>
      </c>
      <c r="D20" s="681">
        <v>90</v>
      </c>
      <c r="E20" s="680" t="s">
        <v>75</v>
      </c>
      <c r="F20" s="680"/>
      <c r="G20" s="681">
        <v>90</v>
      </c>
      <c r="H20" s="681">
        <v>10</v>
      </c>
      <c r="I20" s="681">
        <v>45</v>
      </c>
      <c r="J20" s="680">
        <v>5</v>
      </c>
      <c r="K20" s="679"/>
      <c r="L20" s="678"/>
      <c r="M20" s="678"/>
      <c r="N20" s="677">
        <v>90</v>
      </c>
      <c r="O20" s="676"/>
      <c r="P20" s="675">
        <v>90</v>
      </c>
      <c r="Q20" s="674">
        <v>90</v>
      </c>
    </row>
    <row r="21" spans="1:18" s="585" customFormat="1" ht="16.5" customHeight="1" thickBot="1">
      <c r="A21" s="626" t="s">
        <v>22</v>
      </c>
      <c r="B21" s="627">
        <v>50</v>
      </c>
      <c r="C21" s="627">
        <v>1350</v>
      </c>
      <c r="D21" s="627">
        <v>900</v>
      </c>
      <c r="E21" s="628">
        <v>240</v>
      </c>
      <c r="F21" s="627">
        <v>570</v>
      </c>
      <c r="G21" s="627">
        <v>90</v>
      </c>
      <c r="H21" s="627">
        <v>100</v>
      </c>
      <c r="I21" s="627">
        <f>SUM(I16:I20)</f>
        <v>450</v>
      </c>
      <c r="J21" s="627">
        <v>18</v>
      </c>
      <c r="K21" s="627">
        <v>162</v>
      </c>
      <c r="L21" s="627">
        <v>338</v>
      </c>
      <c r="M21" s="627">
        <v>78</v>
      </c>
      <c r="N21" s="627">
        <v>322</v>
      </c>
      <c r="O21" s="627">
        <v>240</v>
      </c>
      <c r="P21" s="627">
        <v>660</v>
      </c>
      <c r="Q21" s="627">
        <v>900</v>
      </c>
      <c r="R21" s="592"/>
    </row>
    <row r="22" spans="1:17" ht="13.5" customHeight="1" thickBot="1">
      <c r="A22" s="629" t="s">
        <v>39</v>
      </c>
      <c r="B22" s="630"/>
      <c r="C22" s="631"/>
      <c r="D22" s="632"/>
      <c r="E22" s="632"/>
      <c r="F22" s="632"/>
      <c r="G22" s="632"/>
      <c r="H22" s="632"/>
      <c r="I22" s="632"/>
      <c r="J22" s="632"/>
      <c r="K22" s="633"/>
      <c r="L22" s="633"/>
      <c r="M22" s="633"/>
      <c r="N22" s="633"/>
      <c r="O22" s="633"/>
      <c r="P22" s="633"/>
      <c r="Q22" s="634"/>
    </row>
    <row r="23" spans="1:17" s="647" customFormat="1" ht="18.75" customHeight="1" thickBot="1">
      <c r="A23" s="644" t="s">
        <v>14</v>
      </c>
      <c r="B23" s="645">
        <f aca="true" t="shared" si="0" ref="B23:Q23">SUM(B21)</f>
        <v>50</v>
      </c>
      <c r="C23" s="645">
        <f t="shared" si="0"/>
        <v>1350</v>
      </c>
      <c r="D23" s="645">
        <f t="shared" si="0"/>
        <v>900</v>
      </c>
      <c r="E23" s="645">
        <f t="shared" si="0"/>
        <v>240</v>
      </c>
      <c r="F23" s="645">
        <f t="shared" si="0"/>
        <v>570</v>
      </c>
      <c r="G23" s="645">
        <f t="shared" si="0"/>
        <v>90</v>
      </c>
      <c r="H23" s="646">
        <f t="shared" si="0"/>
        <v>100</v>
      </c>
      <c r="I23" s="646">
        <f t="shared" si="0"/>
        <v>450</v>
      </c>
      <c r="J23" s="646">
        <f t="shared" si="0"/>
        <v>18</v>
      </c>
      <c r="K23" s="646">
        <f t="shared" si="0"/>
        <v>162</v>
      </c>
      <c r="L23" s="646">
        <f t="shared" si="0"/>
        <v>338</v>
      </c>
      <c r="M23" s="646">
        <f t="shared" si="0"/>
        <v>78</v>
      </c>
      <c r="N23" s="646">
        <f t="shared" si="0"/>
        <v>322</v>
      </c>
      <c r="O23" s="646">
        <f t="shared" si="0"/>
        <v>240</v>
      </c>
      <c r="P23" s="646">
        <f t="shared" si="0"/>
        <v>660</v>
      </c>
      <c r="Q23" s="646">
        <f t="shared" si="0"/>
        <v>900</v>
      </c>
    </row>
    <row r="24" spans="1:17" s="655" customFormat="1" ht="16.5" thickBot="1">
      <c r="A24" s="648" t="s">
        <v>40</v>
      </c>
      <c r="B24" s="649"/>
      <c r="C24" s="650"/>
      <c r="D24" s="651"/>
      <c r="E24" s="652"/>
      <c r="F24" s="652"/>
      <c r="G24" s="652"/>
      <c r="H24" s="652"/>
      <c r="I24" s="652"/>
      <c r="J24" s="652"/>
      <c r="K24" s="653"/>
      <c r="L24" s="652"/>
      <c r="M24" s="653"/>
      <c r="N24" s="652"/>
      <c r="O24" s="651"/>
      <c r="P24" s="652"/>
      <c r="Q24" s="654"/>
    </row>
    <row r="25" spans="1:17" s="655" customFormat="1" ht="16.5" thickBot="1">
      <c r="A25" s="656" t="s">
        <v>77</v>
      </c>
      <c r="B25" s="658"/>
      <c r="C25" s="658"/>
      <c r="D25" s="659"/>
      <c r="E25" s="661"/>
      <c r="F25" s="661"/>
      <c r="G25" s="662"/>
      <c r="H25" s="661"/>
      <c r="I25" s="662"/>
      <c r="J25" s="661"/>
      <c r="K25" s="663"/>
      <c r="L25" s="664"/>
      <c r="M25" s="665"/>
      <c r="N25" s="666"/>
      <c r="O25" s="659"/>
      <c r="P25" s="661"/>
      <c r="Q25" s="667"/>
    </row>
    <row r="26" spans="1:16" s="655" customFormat="1" ht="12.75">
      <c r="A26" s="668"/>
      <c r="B26" s="669"/>
      <c r="C26" s="669"/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  <c r="O26" s="669"/>
      <c r="P26" s="669"/>
    </row>
    <row r="27" spans="1:16" s="655" customFormat="1" ht="12.75">
      <c r="A27" s="668"/>
      <c r="B27" s="669"/>
      <c r="C27" s="669"/>
      <c r="D27" s="668"/>
      <c r="E27" s="669"/>
      <c r="F27" s="669"/>
      <c r="G27" s="669"/>
      <c r="H27" s="669"/>
      <c r="I27" s="669"/>
      <c r="J27" s="668"/>
      <c r="K27" s="668"/>
      <c r="L27" s="668"/>
      <c r="M27" s="668"/>
      <c r="N27" s="668"/>
      <c r="O27" s="668"/>
      <c r="P27" s="668"/>
    </row>
    <row r="28" spans="1:16" s="655" customFormat="1" ht="12.75">
      <c r="A28" s="671"/>
      <c r="B28" s="669"/>
      <c r="C28" s="669"/>
      <c r="D28" s="668"/>
      <c r="E28" s="669"/>
      <c r="F28" s="669"/>
      <c r="G28" s="669"/>
      <c r="H28" s="669"/>
      <c r="I28" s="669"/>
      <c r="J28" s="668"/>
      <c r="K28" s="668"/>
      <c r="L28" s="668"/>
      <c r="M28" s="668"/>
      <c r="N28" s="668"/>
      <c r="O28" s="668"/>
      <c r="P28" s="668"/>
    </row>
    <row r="29" spans="1:16" s="655" customFormat="1" ht="12.75">
      <c r="A29" s="668"/>
      <c r="B29" s="669"/>
      <c r="C29" s="669"/>
      <c r="D29" s="668"/>
      <c r="E29" s="669"/>
      <c r="F29" s="669"/>
      <c r="G29" s="669"/>
      <c r="H29" s="669"/>
      <c r="I29" s="669"/>
      <c r="J29" s="668"/>
      <c r="K29" s="668"/>
      <c r="L29" s="668"/>
      <c r="M29" s="668"/>
      <c r="N29" s="668"/>
      <c r="O29" s="668"/>
      <c r="P29" s="668"/>
    </row>
    <row r="30" spans="1:16" s="655" customFormat="1" ht="12.75">
      <c r="A30" s="668"/>
      <c r="B30" s="669"/>
      <c r="C30" s="669"/>
      <c r="D30" s="672"/>
      <c r="E30" s="673"/>
      <c r="F30" s="673"/>
      <c r="G30" s="673"/>
      <c r="H30" s="673"/>
      <c r="I30" s="673"/>
      <c r="J30" s="672"/>
      <c r="K30" s="672"/>
      <c r="L30" s="672"/>
      <c r="M30" s="672"/>
      <c r="N30" s="672"/>
      <c r="O30" s="672"/>
      <c r="P30" s="672"/>
    </row>
    <row r="31" spans="1:16" s="655" customFormat="1" ht="12.75">
      <c r="A31" s="672"/>
      <c r="B31" s="673"/>
      <c r="C31" s="673"/>
      <c r="D31" s="672"/>
      <c r="E31" s="673"/>
      <c r="F31" s="673"/>
      <c r="G31" s="673"/>
      <c r="H31" s="673"/>
      <c r="I31" s="673"/>
      <c r="J31" s="672"/>
      <c r="K31" s="672"/>
      <c r="L31" s="672"/>
      <c r="M31" s="672"/>
      <c r="N31" s="672"/>
      <c r="O31" s="672"/>
      <c r="P31" s="672"/>
    </row>
    <row r="32" spans="1:16" ht="12.75">
      <c r="A32" s="672"/>
      <c r="B32" s="673"/>
      <c r="C32" s="673"/>
      <c r="D32" s="672"/>
      <c r="E32" s="673"/>
      <c r="F32" s="673"/>
      <c r="G32" s="673"/>
      <c r="H32" s="673"/>
      <c r="I32" s="673"/>
      <c r="J32" s="672"/>
      <c r="K32" s="672"/>
      <c r="L32" s="672"/>
      <c r="M32" s="672"/>
      <c r="N32" s="672"/>
      <c r="O32" s="672"/>
      <c r="P32" s="672"/>
    </row>
    <row r="33" spans="1:16" ht="12.75">
      <c r="A33" s="672"/>
      <c r="B33" s="673"/>
      <c r="C33" s="673"/>
      <c r="D33" s="672"/>
      <c r="E33" s="673"/>
      <c r="F33" s="673"/>
      <c r="G33" s="673"/>
      <c r="H33" s="673"/>
      <c r="I33" s="673"/>
      <c r="J33" s="672"/>
      <c r="K33" s="672"/>
      <c r="L33" s="672"/>
      <c r="M33" s="672"/>
      <c r="N33" s="672"/>
      <c r="O33" s="672"/>
      <c r="P33" s="672"/>
    </row>
    <row r="34" spans="1:16" ht="12.75">
      <c r="A34" s="672"/>
      <c r="B34" s="673"/>
      <c r="C34" s="673"/>
      <c r="D34" s="672"/>
      <c r="E34" s="673"/>
      <c r="F34" s="673"/>
      <c r="G34" s="673"/>
      <c r="H34" s="673"/>
      <c r="I34" s="673"/>
      <c r="J34" s="672"/>
      <c r="K34" s="672"/>
      <c r="L34" s="672"/>
      <c r="M34" s="672"/>
      <c r="N34" s="672"/>
      <c r="O34" s="672"/>
      <c r="P34" s="672"/>
    </row>
    <row r="35" spans="1:16" ht="12.75">
      <c r="A35" s="672"/>
      <c r="B35" s="673"/>
      <c r="C35" s="673"/>
      <c r="D35" s="672"/>
      <c r="E35" s="673"/>
      <c r="F35" s="673"/>
      <c r="G35" s="673"/>
      <c r="H35" s="673"/>
      <c r="I35" s="673"/>
      <c r="J35" s="672"/>
      <c r="K35" s="672"/>
      <c r="L35" s="672"/>
      <c r="M35" s="672"/>
      <c r="N35" s="672"/>
      <c r="O35" s="672"/>
      <c r="P35" s="672"/>
    </row>
    <row r="36" spans="1:16" ht="12.75">
      <c r="A36" s="672"/>
      <c r="B36" s="673"/>
      <c r="C36" s="673"/>
      <c r="D36" s="672"/>
      <c r="E36" s="673"/>
      <c r="F36" s="673"/>
      <c r="G36" s="673"/>
      <c r="H36" s="673"/>
      <c r="I36" s="673"/>
      <c r="J36" s="672"/>
      <c r="K36" s="672"/>
      <c r="L36" s="672"/>
      <c r="M36" s="672"/>
      <c r="N36" s="672"/>
      <c r="O36" s="672"/>
      <c r="P36" s="672"/>
    </row>
    <row r="37" spans="1:16" ht="12.75">
      <c r="A37" s="672"/>
      <c r="B37" s="673"/>
      <c r="C37" s="673"/>
      <c r="D37" s="672"/>
      <c r="E37" s="673"/>
      <c r="F37" s="673"/>
      <c r="G37" s="673"/>
      <c r="H37" s="673"/>
      <c r="I37" s="673"/>
      <c r="J37" s="672"/>
      <c r="K37" s="672"/>
      <c r="L37" s="672"/>
      <c r="M37" s="672"/>
      <c r="N37" s="672"/>
      <c r="O37" s="672"/>
      <c r="P37" s="672"/>
    </row>
    <row r="38" spans="1:16" ht="12.75">
      <c r="A38" s="672"/>
      <c r="B38" s="673"/>
      <c r="C38" s="673"/>
      <c r="D38" s="672"/>
      <c r="E38" s="673"/>
      <c r="F38" s="673"/>
      <c r="G38" s="673"/>
      <c r="H38" s="673"/>
      <c r="I38" s="673"/>
      <c r="J38" s="672"/>
      <c r="K38" s="672"/>
      <c r="L38" s="672"/>
      <c r="M38" s="672"/>
      <c r="N38" s="672"/>
      <c r="O38" s="672"/>
      <c r="P38" s="672"/>
    </row>
    <row r="39" spans="1:16" ht="12.75">
      <c r="A39" s="672"/>
      <c r="B39" s="673"/>
      <c r="C39" s="673"/>
      <c r="D39" s="672"/>
      <c r="E39" s="673"/>
      <c r="F39" s="673"/>
      <c r="G39" s="673"/>
      <c r="H39" s="673"/>
      <c r="I39" s="673"/>
      <c r="J39" s="672"/>
      <c r="K39" s="672"/>
      <c r="L39" s="672"/>
      <c r="M39" s="672"/>
      <c r="N39" s="672"/>
      <c r="O39" s="672"/>
      <c r="P39" s="672"/>
    </row>
    <row r="40" spans="1:16" ht="12.75">
      <c r="A40" s="672"/>
      <c r="B40" s="673"/>
      <c r="C40" s="673"/>
      <c r="D40" s="672"/>
      <c r="E40" s="673"/>
      <c r="F40" s="673"/>
      <c r="G40" s="673"/>
      <c r="H40" s="673"/>
      <c r="I40" s="673"/>
      <c r="J40" s="672"/>
      <c r="K40" s="672"/>
      <c r="L40" s="672"/>
      <c r="M40" s="672"/>
      <c r="N40" s="672"/>
      <c r="O40" s="672"/>
      <c r="P40" s="672"/>
    </row>
    <row r="41" spans="1:16" ht="12.75">
      <c r="A41" s="672"/>
      <c r="B41" s="673"/>
      <c r="C41" s="673"/>
      <c r="D41" s="672"/>
      <c r="E41" s="673"/>
      <c r="F41" s="673"/>
      <c r="G41" s="673"/>
      <c r="H41" s="673"/>
      <c r="I41" s="673"/>
      <c r="J41" s="672"/>
      <c r="K41" s="672"/>
      <c r="L41" s="672"/>
      <c r="M41" s="672"/>
      <c r="N41" s="672"/>
      <c r="O41" s="672"/>
      <c r="P41" s="672"/>
    </row>
    <row r="42" spans="1:16" ht="12.75">
      <c r="A42" s="672"/>
      <c r="B42" s="673"/>
      <c r="C42" s="673"/>
      <c r="D42" s="672"/>
      <c r="E42" s="673"/>
      <c r="F42" s="673"/>
      <c r="G42" s="673"/>
      <c r="H42" s="673"/>
      <c r="I42" s="673"/>
      <c r="J42" s="672"/>
      <c r="K42" s="672"/>
      <c r="L42" s="672"/>
      <c r="M42" s="672"/>
      <c r="N42" s="672"/>
      <c r="O42" s="672"/>
      <c r="P42" s="672"/>
    </row>
    <row r="43" spans="1:16" ht="12.75">
      <c r="A43" s="672"/>
      <c r="B43" s="673"/>
      <c r="C43" s="673"/>
      <c r="D43" s="672"/>
      <c r="E43" s="673"/>
      <c r="F43" s="673"/>
      <c r="G43" s="673"/>
      <c r="H43" s="673"/>
      <c r="I43" s="673"/>
      <c r="J43" s="672"/>
      <c r="K43" s="672"/>
      <c r="L43" s="672"/>
      <c r="M43" s="672"/>
      <c r="N43" s="672"/>
      <c r="O43" s="672"/>
      <c r="P43" s="672"/>
    </row>
    <row r="44" spans="1:16" ht="12.75">
      <c r="A44" s="672"/>
      <c r="B44" s="673"/>
      <c r="C44" s="673"/>
      <c r="D44" s="672"/>
      <c r="E44" s="673"/>
      <c r="F44" s="673"/>
      <c r="G44" s="673"/>
      <c r="H44" s="673"/>
      <c r="I44" s="673"/>
      <c r="J44" s="672"/>
      <c r="K44" s="672"/>
      <c r="L44" s="672"/>
      <c r="M44" s="672"/>
      <c r="N44" s="672"/>
      <c r="O44" s="672"/>
      <c r="P44" s="672"/>
    </row>
    <row r="45" spans="1:16" ht="12.75">
      <c r="A45" s="672"/>
      <c r="B45" s="673"/>
      <c r="C45" s="673"/>
      <c r="D45" s="672"/>
      <c r="E45" s="673"/>
      <c r="F45" s="673"/>
      <c r="G45" s="673"/>
      <c r="H45" s="673"/>
      <c r="I45" s="673"/>
      <c r="J45" s="672"/>
      <c r="K45" s="672"/>
      <c r="L45" s="672"/>
      <c r="M45" s="672"/>
      <c r="N45" s="672"/>
      <c r="O45" s="672"/>
      <c r="P45" s="672"/>
    </row>
    <row r="46" spans="1:16" ht="12.75">
      <c r="A46" s="672"/>
      <c r="B46" s="673"/>
      <c r="C46" s="673"/>
      <c r="D46" s="672"/>
      <c r="E46" s="673"/>
      <c r="F46" s="673"/>
      <c r="G46" s="673"/>
      <c r="H46" s="673"/>
      <c r="I46" s="673"/>
      <c r="J46" s="672"/>
      <c r="K46" s="672"/>
      <c r="L46" s="672"/>
      <c r="M46" s="672"/>
      <c r="N46" s="672"/>
      <c r="O46" s="672"/>
      <c r="P46" s="672"/>
    </row>
    <row r="47" spans="1:16" ht="12.75">
      <c r="A47" s="672"/>
      <c r="B47" s="673"/>
      <c r="C47" s="673"/>
      <c r="D47" s="672"/>
      <c r="E47" s="673"/>
      <c r="F47" s="673"/>
      <c r="G47" s="673"/>
      <c r="H47" s="673"/>
      <c r="I47" s="673"/>
      <c r="J47" s="672"/>
      <c r="K47" s="672"/>
      <c r="L47" s="672"/>
      <c r="M47" s="672"/>
      <c r="N47" s="672"/>
      <c r="O47" s="672"/>
      <c r="P47" s="672"/>
    </row>
    <row r="48" spans="1:16" ht="12.75">
      <c r="A48" s="672"/>
      <c r="B48" s="673"/>
      <c r="C48" s="673"/>
      <c r="D48" s="672"/>
      <c r="E48" s="673"/>
      <c r="F48" s="673"/>
      <c r="G48" s="673"/>
      <c r="H48" s="673"/>
      <c r="I48" s="673"/>
      <c r="J48" s="672"/>
      <c r="K48" s="672"/>
      <c r="L48" s="672"/>
      <c r="M48" s="672"/>
      <c r="N48" s="672"/>
      <c r="O48" s="672"/>
      <c r="P48" s="672"/>
    </row>
    <row r="49" spans="1:16" ht="12.75">
      <c r="A49" s="672"/>
      <c r="B49" s="673"/>
      <c r="C49" s="673"/>
      <c r="D49" s="672"/>
      <c r="E49" s="673"/>
      <c r="F49" s="673"/>
      <c r="G49" s="673"/>
      <c r="H49" s="673"/>
      <c r="I49" s="673"/>
      <c r="J49" s="672"/>
      <c r="K49" s="672"/>
      <c r="L49" s="672"/>
      <c r="M49" s="672"/>
      <c r="N49" s="672"/>
      <c r="O49" s="672"/>
      <c r="P49" s="672"/>
    </row>
    <row r="50" spans="1:16" ht="12.75">
      <c r="A50" s="672"/>
      <c r="B50" s="673"/>
      <c r="C50" s="673"/>
      <c r="D50" s="672"/>
      <c r="E50" s="673"/>
      <c r="F50" s="673"/>
      <c r="G50" s="673"/>
      <c r="H50" s="673"/>
      <c r="I50" s="673"/>
      <c r="J50" s="672"/>
      <c r="K50" s="672"/>
      <c r="L50" s="672"/>
      <c r="M50" s="672"/>
      <c r="N50" s="672"/>
      <c r="O50" s="672"/>
      <c r="P50" s="672"/>
    </row>
    <row r="51" spans="1:16" ht="12.75">
      <c r="A51" s="672"/>
      <c r="B51" s="673"/>
      <c r="C51" s="673"/>
      <c r="D51" s="672"/>
      <c r="E51" s="673"/>
      <c r="F51" s="673"/>
      <c r="G51" s="673"/>
      <c r="H51" s="673"/>
      <c r="I51" s="673"/>
      <c r="J51" s="672"/>
      <c r="K51" s="672"/>
      <c r="L51" s="672"/>
      <c r="M51" s="672"/>
      <c r="N51" s="672"/>
      <c r="O51" s="672"/>
      <c r="P51" s="672"/>
    </row>
    <row r="52" spans="1:16" ht="12.75">
      <c r="A52" s="672"/>
      <c r="B52" s="673"/>
      <c r="C52" s="673"/>
      <c r="D52" s="672"/>
      <c r="E52" s="673"/>
      <c r="F52" s="673"/>
      <c r="G52" s="673"/>
      <c r="H52" s="673"/>
      <c r="I52" s="673"/>
      <c r="J52" s="672"/>
      <c r="K52" s="672"/>
      <c r="L52" s="672"/>
      <c r="M52" s="672"/>
      <c r="N52" s="672"/>
      <c r="O52" s="672"/>
      <c r="P52" s="672"/>
    </row>
    <row r="53" spans="1:16" ht="12.75">
      <c r="A53" s="672"/>
      <c r="B53" s="673"/>
      <c r="C53" s="673"/>
      <c r="D53" s="672"/>
      <c r="E53" s="673"/>
      <c r="F53" s="673"/>
      <c r="G53" s="673"/>
      <c r="H53" s="673"/>
      <c r="I53" s="673"/>
      <c r="J53" s="672"/>
      <c r="K53" s="672"/>
      <c r="L53" s="672"/>
      <c r="M53" s="672"/>
      <c r="N53" s="672"/>
      <c r="O53" s="672"/>
      <c r="P53" s="672"/>
    </row>
    <row r="54" spans="1:16" ht="12.75">
      <c r="A54" s="672"/>
      <c r="B54" s="673"/>
      <c r="C54" s="673"/>
      <c r="D54" s="672"/>
      <c r="E54" s="673"/>
      <c r="F54" s="673"/>
      <c r="G54" s="673"/>
      <c r="H54" s="673"/>
      <c r="I54" s="673"/>
      <c r="J54" s="672"/>
      <c r="K54" s="672"/>
      <c r="L54" s="672"/>
      <c r="M54" s="672"/>
      <c r="N54" s="672"/>
      <c r="O54" s="672"/>
      <c r="P54" s="672"/>
    </row>
    <row r="55" spans="1:16" ht="12.75">
      <c r="A55" s="672"/>
      <c r="B55" s="673"/>
      <c r="C55" s="673"/>
      <c r="D55" s="672"/>
      <c r="E55" s="673"/>
      <c r="F55" s="673"/>
      <c r="G55" s="673"/>
      <c r="H55" s="673"/>
      <c r="I55" s="673"/>
      <c r="J55" s="672"/>
      <c r="K55" s="672"/>
      <c r="L55" s="672"/>
      <c r="M55" s="672"/>
      <c r="N55" s="672"/>
      <c r="O55" s="672"/>
      <c r="P55" s="672"/>
    </row>
    <row r="56" spans="1:16" ht="12.75">
      <c r="A56" s="672"/>
      <c r="B56" s="673"/>
      <c r="C56" s="673"/>
      <c r="D56" s="672"/>
      <c r="E56" s="673"/>
      <c r="F56" s="673"/>
      <c r="G56" s="673"/>
      <c r="H56" s="673"/>
      <c r="I56" s="673"/>
      <c r="J56" s="672"/>
      <c r="K56" s="672"/>
      <c r="L56" s="672"/>
      <c r="M56" s="672"/>
      <c r="N56" s="672"/>
      <c r="O56" s="672"/>
      <c r="P56" s="672"/>
    </row>
    <row r="57" spans="1:16" ht="12.75">
      <c r="A57" s="672"/>
      <c r="B57" s="673"/>
      <c r="C57" s="673"/>
      <c r="D57" s="672"/>
      <c r="E57" s="673"/>
      <c r="F57" s="673"/>
      <c r="G57" s="673"/>
      <c r="H57" s="673"/>
      <c r="I57" s="673"/>
      <c r="J57" s="672"/>
      <c r="K57" s="672"/>
      <c r="L57" s="672"/>
      <c r="M57" s="672"/>
      <c r="N57" s="672"/>
      <c r="O57" s="672"/>
      <c r="P57" s="672"/>
    </row>
    <row r="58" spans="1:16" ht="12.75">
      <c r="A58" s="672"/>
      <c r="B58" s="673"/>
      <c r="C58" s="673"/>
      <c r="D58" s="672"/>
      <c r="E58" s="673"/>
      <c r="F58" s="673"/>
      <c r="G58" s="673"/>
      <c r="H58" s="673"/>
      <c r="I58" s="673"/>
      <c r="J58" s="672"/>
      <c r="K58" s="672"/>
      <c r="L58" s="672"/>
      <c r="M58" s="672"/>
      <c r="N58" s="672"/>
      <c r="O58" s="672"/>
      <c r="P58" s="672"/>
    </row>
    <row r="59" spans="1:16" ht="12.75">
      <c r="A59" s="672"/>
      <c r="B59" s="673"/>
      <c r="C59" s="673"/>
      <c r="D59" s="672"/>
      <c r="E59" s="673"/>
      <c r="F59" s="673"/>
      <c r="G59" s="673"/>
      <c r="H59" s="673"/>
      <c r="I59" s="673"/>
      <c r="J59" s="672"/>
      <c r="K59" s="672"/>
      <c r="L59" s="672"/>
      <c r="M59" s="672"/>
      <c r="N59" s="672"/>
      <c r="O59" s="672"/>
      <c r="P59" s="672"/>
    </row>
    <row r="60" spans="1:16" ht="12.75">
      <c r="A60" s="672"/>
      <c r="B60" s="673"/>
      <c r="C60" s="673"/>
      <c r="D60" s="672"/>
      <c r="E60" s="673"/>
      <c r="F60" s="673"/>
      <c r="G60" s="673"/>
      <c r="H60" s="673"/>
      <c r="I60" s="673"/>
      <c r="J60" s="672"/>
      <c r="K60" s="672"/>
      <c r="L60" s="672"/>
      <c r="M60" s="672"/>
      <c r="N60" s="672"/>
      <c r="O60" s="672"/>
      <c r="P60" s="672"/>
    </row>
    <row r="61" spans="1:16" ht="12.75">
      <c r="A61" s="672"/>
      <c r="B61" s="673"/>
      <c r="C61" s="673"/>
      <c r="D61" s="672"/>
      <c r="E61" s="673"/>
      <c r="F61" s="673"/>
      <c r="G61" s="673"/>
      <c r="H61" s="673"/>
      <c r="I61" s="673"/>
      <c r="J61" s="672"/>
      <c r="K61" s="672"/>
      <c r="L61" s="672"/>
      <c r="M61" s="672"/>
      <c r="N61" s="672"/>
      <c r="O61" s="672"/>
      <c r="P61" s="672"/>
    </row>
    <row r="62" spans="1:16" ht="12.75">
      <c r="A62" s="672"/>
      <c r="B62" s="673"/>
      <c r="C62" s="673"/>
      <c r="D62" s="672"/>
      <c r="E62" s="673"/>
      <c r="F62" s="673"/>
      <c r="G62" s="673"/>
      <c r="H62" s="673"/>
      <c r="I62" s="673"/>
      <c r="J62" s="672"/>
      <c r="K62" s="672"/>
      <c r="L62" s="672"/>
      <c r="M62" s="672"/>
      <c r="N62" s="672"/>
      <c r="O62" s="672"/>
      <c r="P62" s="672"/>
    </row>
    <row r="63" spans="1:16" ht="12.75">
      <c r="A63" s="672"/>
      <c r="B63" s="673"/>
      <c r="C63" s="673"/>
      <c r="D63" s="672"/>
      <c r="E63" s="673"/>
      <c r="F63" s="673"/>
      <c r="G63" s="673"/>
      <c r="H63" s="673"/>
      <c r="I63" s="673"/>
      <c r="J63" s="672"/>
      <c r="K63" s="672"/>
      <c r="L63" s="672"/>
      <c r="M63" s="672"/>
      <c r="N63" s="672"/>
      <c r="O63" s="672"/>
      <c r="P63" s="672"/>
    </row>
    <row r="64" spans="1:16" ht="12.75">
      <c r="A64" s="672"/>
      <c r="B64" s="673"/>
      <c r="C64" s="673"/>
      <c r="D64" s="672"/>
      <c r="E64" s="673"/>
      <c r="F64" s="673"/>
      <c r="G64" s="673"/>
      <c r="H64" s="673"/>
      <c r="I64" s="673"/>
      <c r="J64" s="672"/>
      <c r="K64" s="672"/>
      <c r="L64" s="672"/>
      <c r="M64" s="672"/>
      <c r="N64" s="672"/>
      <c r="O64" s="672"/>
      <c r="P64" s="672"/>
    </row>
    <row r="65" spans="1:16" ht="12.75">
      <c r="A65" s="672"/>
      <c r="B65" s="673"/>
      <c r="C65" s="673"/>
      <c r="D65" s="672"/>
      <c r="E65" s="673"/>
      <c r="F65" s="673"/>
      <c r="G65" s="673"/>
      <c r="H65" s="673"/>
      <c r="I65" s="673"/>
      <c r="J65" s="672"/>
      <c r="K65" s="672"/>
      <c r="L65" s="672"/>
      <c r="M65" s="672"/>
      <c r="N65" s="672"/>
      <c r="O65" s="672"/>
      <c r="P65" s="672"/>
    </row>
    <row r="66" spans="1:16" ht="12.75">
      <c r="A66" s="672"/>
      <c r="B66" s="673"/>
      <c r="C66" s="673"/>
      <c r="D66" s="672"/>
      <c r="E66" s="673"/>
      <c r="F66" s="673"/>
      <c r="G66" s="673"/>
      <c r="H66" s="673"/>
      <c r="I66" s="673"/>
      <c r="J66" s="672"/>
      <c r="K66" s="672"/>
      <c r="L66" s="672"/>
      <c r="M66" s="672"/>
      <c r="N66" s="672"/>
      <c r="O66" s="672"/>
      <c r="P66" s="672"/>
    </row>
    <row r="67" spans="1:16" ht="12.75">
      <c r="A67" s="672"/>
      <c r="B67" s="673"/>
      <c r="C67" s="673"/>
      <c r="D67" s="672"/>
      <c r="E67" s="673"/>
      <c r="F67" s="673"/>
      <c r="G67" s="673"/>
      <c r="H67" s="673"/>
      <c r="I67" s="673"/>
      <c r="J67" s="672"/>
      <c r="K67" s="672"/>
      <c r="L67" s="672"/>
      <c r="M67" s="672"/>
      <c r="N67" s="672"/>
      <c r="O67" s="672"/>
      <c r="P67" s="672"/>
    </row>
    <row r="68" spans="1:16" ht="12.75">
      <c r="A68" s="672"/>
      <c r="B68" s="673"/>
      <c r="C68" s="673"/>
      <c r="D68" s="672"/>
      <c r="E68" s="673"/>
      <c r="F68" s="673"/>
      <c r="G68" s="673"/>
      <c r="H68" s="673"/>
      <c r="I68" s="673"/>
      <c r="J68" s="672"/>
      <c r="K68" s="672"/>
      <c r="L68" s="672"/>
      <c r="M68" s="672"/>
      <c r="N68" s="672"/>
      <c r="O68" s="672"/>
      <c r="P68" s="672"/>
    </row>
    <row r="69" spans="1:16" ht="12.75">
      <c r="A69" s="672"/>
      <c r="B69" s="673"/>
      <c r="C69" s="673"/>
      <c r="D69" s="672"/>
      <c r="E69" s="673"/>
      <c r="F69" s="673"/>
      <c r="G69" s="673"/>
      <c r="H69" s="673"/>
      <c r="I69" s="673"/>
      <c r="J69" s="672"/>
      <c r="K69" s="672"/>
      <c r="L69" s="672"/>
      <c r="M69" s="672"/>
      <c r="N69" s="672"/>
      <c r="O69" s="672"/>
      <c r="P69" s="672"/>
    </row>
    <row r="70" spans="1:16" ht="12.75">
      <c r="A70" s="672"/>
      <c r="B70" s="673"/>
      <c r="C70" s="673"/>
      <c r="D70" s="672"/>
      <c r="E70" s="673"/>
      <c r="F70" s="673"/>
      <c r="G70" s="673"/>
      <c r="H70" s="673"/>
      <c r="I70" s="673"/>
      <c r="J70" s="672"/>
      <c r="K70" s="672"/>
      <c r="L70" s="672"/>
      <c r="M70" s="672"/>
      <c r="N70" s="672"/>
      <c r="O70" s="672"/>
      <c r="P70" s="672"/>
    </row>
    <row r="71" spans="1:16" ht="12.75">
      <c r="A71" s="672"/>
      <c r="B71" s="673"/>
      <c r="C71" s="673"/>
      <c r="D71" s="672"/>
      <c r="E71" s="673"/>
      <c r="F71" s="673"/>
      <c r="G71" s="673"/>
      <c r="H71" s="673"/>
      <c r="I71" s="673"/>
      <c r="J71" s="672"/>
      <c r="K71" s="672"/>
      <c r="L71" s="672"/>
      <c r="M71" s="672"/>
      <c r="N71" s="672"/>
      <c r="O71" s="672"/>
      <c r="P71" s="672"/>
    </row>
    <row r="72" spans="1:16" ht="12.75">
      <c r="A72" s="672"/>
      <c r="B72" s="673"/>
      <c r="C72" s="673"/>
      <c r="D72" s="672"/>
      <c r="E72" s="673"/>
      <c r="F72" s="673"/>
      <c r="G72" s="673"/>
      <c r="H72" s="673"/>
      <c r="I72" s="673"/>
      <c r="J72" s="672"/>
      <c r="K72" s="672"/>
      <c r="L72" s="672"/>
      <c r="M72" s="672"/>
      <c r="N72" s="672"/>
      <c r="O72" s="672"/>
      <c r="P72" s="672"/>
    </row>
    <row r="73" spans="1:16" ht="12.75">
      <c r="A73" s="672"/>
      <c r="B73" s="673"/>
      <c r="C73" s="673"/>
      <c r="D73" s="672"/>
      <c r="E73" s="673"/>
      <c r="F73" s="673"/>
      <c r="G73" s="673"/>
      <c r="H73" s="673"/>
      <c r="I73" s="673"/>
      <c r="J73" s="672"/>
      <c r="K73" s="672"/>
      <c r="L73" s="672"/>
      <c r="M73" s="672"/>
      <c r="N73" s="672"/>
      <c r="O73" s="672"/>
      <c r="P73" s="672"/>
    </row>
    <row r="74" spans="1:16" ht="12.75">
      <c r="A74" s="672"/>
      <c r="B74" s="673"/>
      <c r="C74" s="673"/>
      <c r="D74" s="672"/>
      <c r="E74" s="673"/>
      <c r="F74" s="673"/>
      <c r="G74" s="673"/>
      <c r="H74" s="673"/>
      <c r="I74" s="673"/>
      <c r="J74" s="672"/>
      <c r="K74" s="672"/>
      <c r="L74" s="672"/>
      <c r="M74" s="672"/>
      <c r="N74" s="672"/>
      <c r="O74" s="672"/>
      <c r="P74" s="672"/>
    </row>
    <row r="75" spans="1:16" ht="12.75">
      <c r="A75" s="672"/>
      <c r="B75" s="673"/>
      <c r="C75" s="673"/>
      <c r="D75" s="672"/>
      <c r="E75" s="673"/>
      <c r="F75" s="673"/>
      <c r="G75" s="673"/>
      <c r="H75" s="673"/>
      <c r="I75" s="673"/>
      <c r="J75" s="672"/>
      <c r="K75" s="672"/>
      <c r="L75" s="672"/>
      <c r="M75" s="672"/>
      <c r="N75" s="672"/>
      <c r="O75" s="672"/>
      <c r="P75" s="672"/>
    </row>
    <row r="76" spans="1:16" ht="12.75">
      <c r="A76" s="672"/>
      <c r="B76" s="673"/>
      <c r="C76" s="673"/>
      <c r="D76" s="672"/>
      <c r="E76" s="673"/>
      <c r="F76" s="673"/>
      <c r="G76" s="673"/>
      <c r="H76" s="673"/>
      <c r="I76" s="673"/>
      <c r="J76" s="672"/>
      <c r="K76" s="672"/>
      <c r="L76" s="672"/>
      <c r="M76" s="672"/>
      <c r="N76" s="672"/>
      <c r="O76" s="672"/>
      <c r="P76" s="672"/>
    </row>
    <row r="77" spans="1:16" ht="12.75">
      <c r="A77" s="672"/>
      <c r="B77" s="673"/>
      <c r="C77" s="673"/>
      <c r="D77" s="672"/>
      <c r="E77" s="673"/>
      <c r="F77" s="673"/>
      <c r="G77" s="673"/>
      <c r="H77" s="673"/>
      <c r="I77" s="673"/>
      <c r="J77" s="672"/>
      <c r="K77" s="672"/>
      <c r="L77" s="672"/>
      <c r="M77" s="672"/>
      <c r="N77" s="672"/>
      <c r="O77" s="672"/>
      <c r="P77" s="672"/>
    </row>
    <row r="78" spans="1:16" ht="12.75">
      <c r="A78" s="672"/>
      <c r="B78" s="673"/>
      <c r="C78" s="673"/>
      <c r="D78" s="672"/>
      <c r="E78" s="673"/>
      <c r="F78" s="673"/>
      <c r="G78" s="673"/>
      <c r="H78" s="673"/>
      <c r="I78" s="673"/>
      <c r="J78" s="672"/>
      <c r="K78" s="672"/>
      <c r="L78" s="672"/>
      <c r="M78" s="672"/>
      <c r="N78" s="672"/>
      <c r="O78" s="672"/>
      <c r="P78" s="672"/>
    </row>
    <row r="79" spans="1:16" ht="12.75">
      <c r="A79" s="672"/>
      <c r="B79" s="673"/>
      <c r="C79" s="673"/>
      <c r="D79" s="672"/>
      <c r="E79" s="673"/>
      <c r="F79" s="673"/>
      <c r="G79" s="673"/>
      <c r="H79" s="673"/>
      <c r="I79" s="673"/>
      <c r="J79" s="672"/>
      <c r="K79" s="672"/>
      <c r="L79" s="672"/>
      <c r="M79" s="672"/>
      <c r="N79" s="672"/>
      <c r="O79" s="672"/>
      <c r="P79" s="672"/>
    </row>
    <row r="80" spans="1:16" ht="12.75">
      <c r="A80" s="672"/>
      <c r="B80" s="673"/>
      <c r="C80" s="673"/>
      <c r="D80" s="672"/>
      <c r="E80" s="673"/>
      <c r="F80" s="673"/>
      <c r="G80" s="673"/>
      <c r="H80" s="673"/>
      <c r="I80" s="673"/>
      <c r="J80" s="672"/>
      <c r="K80" s="672"/>
      <c r="L80" s="672"/>
      <c r="M80" s="672"/>
      <c r="N80" s="672"/>
      <c r="O80" s="672"/>
      <c r="P80" s="672"/>
    </row>
    <row r="81" spans="1:16" ht="12.75">
      <c r="A81" s="672"/>
      <c r="B81" s="673"/>
      <c r="C81" s="673"/>
      <c r="D81" s="672"/>
      <c r="E81" s="673"/>
      <c r="F81" s="673"/>
      <c r="G81" s="673"/>
      <c r="H81" s="673"/>
      <c r="I81" s="673"/>
      <c r="J81" s="672"/>
      <c r="K81" s="672"/>
      <c r="L81" s="672"/>
      <c r="M81" s="672"/>
      <c r="N81" s="672"/>
      <c r="O81" s="672"/>
      <c r="P81" s="672"/>
    </row>
    <row r="82" spans="1:16" ht="12.75">
      <c r="A82" s="672"/>
      <c r="B82" s="673"/>
      <c r="C82" s="673"/>
      <c r="D82" s="672"/>
      <c r="E82" s="673"/>
      <c r="F82" s="673"/>
      <c r="G82" s="673"/>
      <c r="H82" s="673"/>
      <c r="I82" s="673"/>
      <c r="J82" s="672"/>
      <c r="K82" s="672"/>
      <c r="L82" s="672"/>
      <c r="M82" s="672"/>
      <c r="N82" s="672"/>
      <c r="O82" s="672"/>
      <c r="P82" s="672"/>
    </row>
    <row r="83" spans="1:16" ht="12.75">
      <c r="A83" s="672"/>
      <c r="B83" s="673"/>
      <c r="C83" s="673"/>
      <c r="D83" s="672"/>
      <c r="E83" s="673"/>
      <c r="F83" s="673"/>
      <c r="G83" s="673"/>
      <c r="H83" s="673"/>
      <c r="I83" s="673"/>
      <c r="J83" s="672"/>
      <c r="K83" s="672"/>
      <c r="L83" s="672"/>
      <c r="M83" s="672"/>
      <c r="N83" s="672"/>
      <c r="O83" s="672"/>
      <c r="P83" s="672"/>
    </row>
    <row r="84" spans="1:16" ht="12.75">
      <c r="A84" s="672"/>
      <c r="B84" s="673"/>
      <c r="C84" s="673"/>
      <c r="D84" s="672"/>
      <c r="E84" s="673"/>
      <c r="F84" s="673"/>
      <c r="G84" s="673"/>
      <c r="H84" s="673"/>
      <c r="I84" s="673"/>
      <c r="J84" s="672"/>
      <c r="K84" s="672"/>
      <c r="L84" s="672"/>
      <c r="M84" s="672"/>
      <c r="N84" s="672"/>
      <c r="O84" s="672"/>
      <c r="P84" s="672"/>
    </row>
    <row r="85" spans="1:16" ht="12.75">
      <c r="A85" s="672"/>
      <c r="B85" s="673"/>
      <c r="C85" s="673"/>
      <c r="D85" s="672"/>
      <c r="E85" s="673"/>
      <c r="F85" s="673"/>
      <c r="G85" s="673"/>
      <c r="H85" s="673"/>
      <c r="I85" s="673"/>
      <c r="J85" s="672"/>
      <c r="K85" s="672"/>
      <c r="L85" s="672"/>
      <c r="M85" s="672"/>
      <c r="N85" s="672"/>
      <c r="O85" s="672"/>
      <c r="P85" s="672"/>
    </row>
    <row r="86" spans="1:16" ht="12.75">
      <c r="A86" s="672"/>
      <c r="B86" s="673"/>
      <c r="C86" s="673"/>
      <c r="D86" s="672"/>
      <c r="E86" s="673"/>
      <c r="F86" s="673"/>
      <c r="G86" s="673"/>
      <c r="H86" s="673"/>
      <c r="I86" s="673"/>
      <c r="J86" s="672"/>
      <c r="K86" s="672"/>
      <c r="L86" s="672"/>
      <c r="M86" s="672"/>
      <c r="N86" s="672"/>
      <c r="O86" s="672"/>
      <c r="P86" s="672"/>
    </row>
    <row r="87" spans="1:16" ht="12.75">
      <c r="A87" s="672"/>
      <c r="B87" s="673"/>
      <c r="C87" s="673"/>
      <c r="D87" s="672"/>
      <c r="E87" s="673"/>
      <c r="F87" s="673"/>
      <c r="G87" s="673"/>
      <c r="H87" s="673"/>
      <c r="I87" s="673"/>
      <c r="J87" s="672"/>
      <c r="K87" s="672"/>
      <c r="L87" s="672"/>
      <c r="M87" s="672"/>
      <c r="N87" s="672"/>
      <c r="O87" s="672"/>
      <c r="P87" s="672"/>
    </row>
    <row r="88" spans="1:16" ht="12.75">
      <c r="A88" s="672"/>
      <c r="B88" s="673"/>
      <c r="C88" s="673"/>
      <c r="D88" s="672"/>
      <c r="E88" s="673"/>
      <c r="F88" s="673"/>
      <c r="G88" s="673"/>
      <c r="H88" s="673"/>
      <c r="I88" s="673"/>
      <c r="J88" s="672"/>
      <c r="K88" s="672"/>
      <c r="L88" s="672"/>
      <c r="M88" s="672"/>
      <c r="N88" s="672"/>
      <c r="O88" s="672"/>
      <c r="P88" s="672"/>
    </row>
    <row r="89" spans="1:16" ht="12.75">
      <c r="A89" s="672"/>
      <c r="B89" s="673"/>
      <c r="C89" s="673"/>
      <c r="D89" s="672"/>
      <c r="E89" s="673"/>
      <c r="F89" s="673"/>
      <c r="G89" s="673"/>
      <c r="H89" s="673"/>
      <c r="I89" s="673"/>
      <c r="J89" s="672"/>
      <c r="K89" s="672"/>
      <c r="L89" s="672"/>
      <c r="M89" s="672"/>
      <c r="N89" s="672"/>
      <c r="O89" s="672"/>
      <c r="P89" s="672"/>
    </row>
    <row r="90" spans="1:16" ht="12.75">
      <c r="A90" s="672"/>
      <c r="B90" s="673"/>
      <c r="C90" s="673"/>
      <c r="D90" s="672"/>
      <c r="E90" s="673"/>
      <c r="F90" s="673"/>
      <c r="G90" s="673"/>
      <c r="H90" s="673"/>
      <c r="I90" s="673"/>
      <c r="J90" s="672"/>
      <c r="K90" s="672"/>
      <c r="L90" s="672"/>
      <c r="M90" s="672"/>
      <c r="N90" s="672"/>
      <c r="O90" s="672"/>
      <c r="P90" s="672"/>
    </row>
    <row r="91" spans="1:16" ht="12.75">
      <c r="A91" s="672"/>
      <c r="B91" s="673"/>
      <c r="C91" s="673"/>
      <c r="D91" s="672"/>
      <c r="E91" s="673"/>
      <c r="F91" s="673"/>
      <c r="G91" s="673"/>
      <c r="H91" s="673"/>
      <c r="I91" s="673"/>
      <c r="J91" s="672"/>
      <c r="K91" s="672"/>
      <c r="L91" s="672"/>
      <c r="M91" s="672"/>
      <c r="N91" s="672"/>
      <c r="O91" s="672"/>
      <c r="P91" s="672"/>
    </row>
    <row r="92" spans="1:16" ht="12.75">
      <c r="A92" s="672"/>
      <c r="B92" s="673"/>
      <c r="C92" s="673"/>
      <c r="D92" s="672"/>
      <c r="E92" s="673"/>
      <c r="F92" s="673"/>
      <c r="G92" s="673"/>
      <c r="H92" s="673"/>
      <c r="I92" s="673"/>
      <c r="J92" s="672"/>
      <c r="K92" s="672"/>
      <c r="L92" s="672"/>
      <c r="M92" s="672"/>
      <c r="N92" s="672"/>
      <c r="O92" s="672"/>
      <c r="P92" s="672"/>
    </row>
    <row r="93" spans="1:16" ht="12.75">
      <c r="A93" s="672"/>
      <c r="B93" s="673"/>
      <c r="C93" s="673"/>
      <c r="D93" s="672"/>
      <c r="E93" s="673"/>
      <c r="F93" s="673"/>
      <c r="G93" s="673"/>
      <c r="H93" s="673"/>
      <c r="I93" s="673"/>
      <c r="J93" s="672"/>
      <c r="K93" s="672"/>
      <c r="L93" s="672"/>
      <c r="M93" s="672"/>
      <c r="N93" s="672"/>
      <c r="O93" s="672"/>
      <c r="P93" s="672"/>
    </row>
    <row r="94" spans="1:16" ht="12.75">
      <c r="A94" s="672"/>
      <c r="B94" s="673"/>
      <c r="C94" s="673"/>
      <c r="D94" s="672"/>
      <c r="E94" s="673"/>
      <c r="F94" s="673"/>
      <c r="G94" s="673"/>
      <c r="H94" s="673"/>
      <c r="I94" s="673"/>
      <c r="J94" s="672"/>
      <c r="K94" s="672"/>
      <c r="L94" s="672"/>
      <c r="M94" s="672"/>
      <c r="N94" s="672"/>
      <c r="O94" s="672"/>
      <c r="P94" s="672"/>
    </row>
    <row r="95" spans="1:16" ht="12.75">
      <c r="A95" s="672"/>
      <c r="B95" s="673"/>
      <c r="C95" s="673"/>
      <c r="D95" s="672"/>
      <c r="E95" s="673"/>
      <c r="F95" s="673"/>
      <c r="G95" s="673"/>
      <c r="H95" s="673"/>
      <c r="I95" s="673"/>
      <c r="J95" s="672"/>
      <c r="K95" s="672"/>
      <c r="L95" s="672"/>
      <c r="M95" s="672"/>
      <c r="N95" s="672"/>
      <c r="O95" s="672"/>
      <c r="P95" s="672"/>
    </row>
    <row r="96" spans="1:16" ht="12.75">
      <c r="A96" s="672"/>
      <c r="B96" s="673"/>
      <c r="C96" s="673"/>
      <c r="D96" s="672"/>
      <c r="E96" s="673"/>
      <c r="F96" s="673"/>
      <c r="G96" s="673"/>
      <c r="H96" s="673"/>
      <c r="I96" s="673"/>
      <c r="J96" s="672"/>
      <c r="K96" s="672"/>
      <c r="L96" s="672"/>
      <c r="M96" s="672"/>
      <c r="N96" s="672"/>
      <c r="O96" s="672"/>
      <c r="P96" s="672"/>
    </row>
    <row r="97" spans="1:16" ht="12.75">
      <c r="A97" s="672"/>
      <c r="B97" s="673"/>
      <c r="C97" s="673"/>
      <c r="D97" s="672"/>
      <c r="E97" s="673"/>
      <c r="F97" s="673"/>
      <c r="G97" s="673"/>
      <c r="H97" s="673"/>
      <c r="I97" s="673"/>
      <c r="J97" s="672"/>
      <c r="K97" s="672"/>
      <c r="L97" s="672"/>
      <c r="M97" s="672"/>
      <c r="N97" s="672"/>
      <c r="O97" s="672"/>
      <c r="P97" s="672"/>
    </row>
    <row r="98" spans="1:16" ht="12.75">
      <c r="A98" s="672"/>
      <c r="B98" s="673"/>
      <c r="C98" s="673"/>
      <c r="D98" s="672"/>
      <c r="E98" s="673"/>
      <c r="F98" s="673"/>
      <c r="G98" s="673"/>
      <c r="H98" s="673"/>
      <c r="I98" s="673"/>
      <c r="J98" s="672"/>
      <c r="K98" s="672"/>
      <c r="L98" s="672"/>
      <c r="M98" s="672"/>
      <c r="N98" s="672"/>
      <c r="O98" s="672"/>
      <c r="P98" s="672"/>
    </row>
    <row r="99" spans="1:16" ht="12.75">
      <c r="A99" s="672"/>
      <c r="B99" s="673"/>
      <c r="C99" s="673"/>
      <c r="D99" s="672"/>
      <c r="E99" s="673"/>
      <c r="F99" s="673"/>
      <c r="G99" s="673"/>
      <c r="H99" s="673"/>
      <c r="I99" s="673"/>
      <c r="J99" s="672"/>
      <c r="K99" s="672"/>
      <c r="L99" s="672"/>
      <c r="M99" s="672"/>
      <c r="N99" s="672"/>
      <c r="O99" s="672"/>
      <c r="P99" s="672"/>
    </row>
    <row r="100" spans="1:16" ht="12.75">
      <c r="A100" s="672"/>
      <c r="B100" s="673"/>
      <c r="C100" s="673"/>
      <c r="D100" s="672"/>
      <c r="E100" s="673"/>
      <c r="F100" s="673"/>
      <c r="G100" s="673"/>
      <c r="H100" s="673"/>
      <c r="I100" s="673"/>
      <c r="J100" s="672"/>
      <c r="K100" s="672"/>
      <c r="L100" s="672"/>
      <c r="M100" s="672"/>
      <c r="N100" s="672"/>
      <c r="O100" s="672"/>
      <c r="P100" s="672"/>
    </row>
    <row r="101" spans="1:16" ht="12.75">
      <c r="A101" s="672"/>
      <c r="B101" s="673"/>
      <c r="C101" s="673"/>
      <c r="D101" s="672"/>
      <c r="E101" s="673"/>
      <c r="F101" s="673"/>
      <c r="G101" s="673"/>
      <c r="H101" s="673"/>
      <c r="I101" s="673"/>
      <c r="J101" s="672"/>
      <c r="K101" s="672"/>
      <c r="L101" s="672"/>
      <c r="M101" s="672"/>
      <c r="N101" s="672"/>
      <c r="O101" s="672"/>
      <c r="P101" s="672"/>
    </row>
    <row r="102" spans="1:16" ht="12.75">
      <c r="A102" s="672"/>
      <c r="B102" s="673"/>
      <c r="C102" s="673"/>
      <c r="D102" s="672"/>
      <c r="E102" s="673"/>
      <c r="F102" s="673"/>
      <c r="G102" s="673"/>
      <c r="H102" s="673"/>
      <c r="I102" s="673"/>
      <c r="J102" s="672"/>
      <c r="K102" s="672"/>
      <c r="L102" s="672"/>
      <c r="M102" s="672"/>
      <c r="N102" s="672"/>
      <c r="O102" s="672"/>
      <c r="P102" s="672"/>
    </row>
    <row r="103" spans="1:16" ht="12.75">
      <c r="A103" s="672"/>
      <c r="B103" s="673"/>
      <c r="C103" s="673"/>
      <c r="D103" s="672"/>
      <c r="E103" s="673"/>
      <c r="F103" s="673"/>
      <c r="G103" s="673"/>
      <c r="H103" s="673"/>
      <c r="I103" s="673"/>
      <c r="J103" s="672"/>
      <c r="K103" s="672"/>
      <c r="L103" s="672"/>
      <c r="M103" s="672"/>
      <c r="N103" s="672"/>
      <c r="O103" s="672"/>
      <c r="P103" s="672"/>
    </row>
    <row r="104" spans="1:16" ht="12.75">
      <c r="A104" s="672"/>
      <c r="B104" s="673"/>
      <c r="C104" s="673"/>
      <c r="D104" s="672"/>
      <c r="E104" s="673"/>
      <c r="F104" s="673"/>
      <c r="G104" s="673"/>
      <c r="H104" s="673"/>
      <c r="I104" s="673"/>
      <c r="J104" s="672"/>
      <c r="K104" s="672"/>
      <c r="L104" s="672"/>
      <c r="M104" s="672"/>
      <c r="N104" s="672"/>
      <c r="O104" s="672"/>
      <c r="P104" s="672"/>
    </row>
    <row r="105" spans="1:16" ht="12.75">
      <c r="A105" s="672"/>
      <c r="B105" s="673"/>
      <c r="C105" s="673"/>
      <c r="D105" s="672"/>
      <c r="E105" s="673"/>
      <c r="F105" s="673"/>
      <c r="G105" s="673"/>
      <c r="H105" s="673"/>
      <c r="I105" s="673"/>
      <c r="J105" s="672"/>
      <c r="K105" s="672"/>
      <c r="L105" s="672"/>
      <c r="M105" s="672"/>
      <c r="N105" s="672"/>
      <c r="O105" s="672"/>
      <c r="P105" s="672"/>
    </row>
    <row r="106" spans="1:16" ht="12.75">
      <c r="A106" s="672"/>
      <c r="B106" s="673"/>
      <c r="C106" s="673"/>
      <c r="D106" s="672"/>
      <c r="E106" s="673"/>
      <c r="F106" s="673"/>
      <c r="G106" s="673"/>
      <c r="H106" s="673"/>
      <c r="I106" s="673"/>
      <c r="J106" s="672"/>
      <c r="K106" s="672"/>
      <c r="L106" s="672"/>
      <c r="M106" s="672"/>
      <c r="N106" s="672"/>
      <c r="O106" s="672"/>
      <c r="P106" s="672"/>
    </row>
    <row r="107" spans="1:16" ht="12.75">
      <c r="A107" s="672"/>
      <c r="B107" s="673"/>
      <c r="C107" s="673"/>
      <c r="D107" s="672"/>
      <c r="E107" s="673"/>
      <c r="F107" s="673"/>
      <c r="G107" s="673"/>
      <c r="H107" s="673"/>
      <c r="I107" s="673"/>
      <c r="J107" s="672"/>
      <c r="K107" s="672"/>
      <c r="L107" s="672"/>
      <c r="M107" s="672"/>
      <c r="N107" s="672"/>
      <c r="O107" s="672"/>
      <c r="P107" s="672"/>
    </row>
    <row r="108" spans="1:16" ht="12.75">
      <c r="A108" s="672"/>
      <c r="B108" s="673"/>
      <c r="C108" s="673"/>
      <c r="D108" s="672"/>
      <c r="E108" s="673"/>
      <c r="F108" s="673"/>
      <c r="G108" s="673"/>
      <c r="H108" s="673"/>
      <c r="I108" s="673"/>
      <c r="J108" s="672"/>
      <c r="K108" s="672"/>
      <c r="L108" s="672"/>
      <c r="M108" s="672"/>
      <c r="N108" s="672"/>
      <c r="O108" s="672"/>
      <c r="P108" s="672"/>
    </row>
    <row r="109" spans="1:3" ht="12.75">
      <c r="A109" s="672"/>
      <c r="B109" s="673"/>
      <c r="C109" s="673"/>
    </row>
  </sheetData>
  <sheetProtection/>
  <mergeCells count="24">
    <mergeCell ref="Q9:Q13"/>
    <mergeCell ref="A1:P1"/>
    <mergeCell ref="A2:P2"/>
    <mergeCell ref="A3:P3"/>
    <mergeCell ref="M11:N11"/>
    <mergeCell ref="A5:M5"/>
    <mergeCell ref="K11:L11"/>
    <mergeCell ref="A9:A13"/>
    <mergeCell ref="C9:C13"/>
    <mergeCell ref="D9:D13"/>
    <mergeCell ref="E9:E13"/>
    <mergeCell ref="F9:F13"/>
    <mergeCell ref="G9:G13"/>
    <mergeCell ref="B9:B13"/>
    <mergeCell ref="A6:F6"/>
    <mergeCell ref="K10:P10"/>
    <mergeCell ref="O11:P12"/>
    <mergeCell ref="K9:P9"/>
    <mergeCell ref="H9:H13"/>
    <mergeCell ref="I9:I13"/>
    <mergeCell ref="J9:J13"/>
    <mergeCell ref="A7:P7"/>
    <mergeCell ref="M12:N12"/>
    <mergeCell ref="A8:P8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8"/>
  <sheetViews>
    <sheetView workbookViewId="0" topLeftCell="A1">
      <selection activeCell="H31" sqref="H31"/>
    </sheetView>
  </sheetViews>
  <sheetFormatPr defaultColWidth="9.140625" defaultRowHeight="12.75"/>
  <cols>
    <col min="1" max="1" width="70.7109375" style="584" customWidth="1"/>
    <col min="2" max="2" width="6.421875" style="587" customWidth="1"/>
    <col min="3" max="3" width="7.28125" style="587" customWidth="1"/>
    <col min="4" max="4" width="6.140625" style="584" customWidth="1"/>
    <col min="5" max="5" width="6.421875" style="587" customWidth="1"/>
    <col min="6" max="6" width="9.00390625" style="587" customWidth="1"/>
    <col min="7" max="7" width="10.421875" style="587" customWidth="1"/>
    <col min="8" max="8" width="6.421875" style="587" customWidth="1"/>
    <col min="9" max="9" width="5.7109375" style="587" customWidth="1"/>
    <col min="10" max="16" width="5.7109375" style="584" customWidth="1"/>
    <col min="17" max="17" width="9.140625" style="584" customWidth="1"/>
    <col min="18" max="18" width="9.421875" style="584" bestFit="1" customWidth="1"/>
    <col min="19" max="16384" width="9.140625" style="584" customWidth="1"/>
  </cols>
  <sheetData>
    <row r="1" spans="1:16" ht="15.75" customHeight="1">
      <c r="A1" s="1407" t="s">
        <v>118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  <c r="O1" s="1407"/>
      <c r="P1" s="1407"/>
    </row>
    <row r="2" spans="1:16" ht="15.75" customHeight="1">
      <c r="A2" s="1407" t="s">
        <v>6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</row>
    <row r="3" spans="1:16" ht="12.75" customHeight="1">
      <c r="A3" s="1407" t="s">
        <v>64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</row>
    <row r="4" spans="1:16" ht="12.75" customHeight="1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</row>
    <row r="5" spans="1:16" ht="17.25" customHeight="1">
      <c r="A5" s="1297" t="s">
        <v>117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7"/>
      <c r="L5" s="1297"/>
      <c r="M5" s="1297"/>
      <c r="N5" s="245"/>
      <c r="O5" s="245"/>
      <c r="P5" s="245"/>
    </row>
    <row r="6" spans="1:16" ht="15.75" customHeight="1">
      <c r="A6" s="1297" t="s">
        <v>20</v>
      </c>
      <c r="B6" s="1297"/>
      <c r="C6" s="1297"/>
      <c r="D6" s="1297"/>
      <c r="E6" s="1297"/>
      <c r="F6" s="1297"/>
      <c r="G6" s="586"/>
      <c r="H6" s="586"/>
      <c r="I6" s="586"/>
      <c r="J6" s="585"/>
      <c r="K6" s="585"/>
      <c r="L6" s="585"/>
      <c r="M6" s="585"/>
      <c r="N6" s="585"/>
      <c r="O6" s="585"/>
      <c r="P6" s="585"/>
    </row>
    <row r="7" spans="1:16" ht="14.25" customHeight="1">
      <c r="A7" s="1400" t="s">
        <v>116</v>
      </c>
      <c r="B7" s="1400"/>
      <c r="C7" s="1400"/>
      <c r="D7" s="1400"/>
      <c r="E7" s="1400"/>
      <c r="F7" s="1400"/>
      <c r="G7" s="1400"/>
      <c r="H7" s="1400"/>
      <c r="I7" s="1400"/>
      <c r="J7" s="1400"/>
      <c r="K7" s="1400"/>
      <c r="L7" s="1400"/>
      <c r="M7" s="1400"/>
      <c r="N7" s="1400"/>
      <c r="O7" s="1400"/>
      <c r="P7" s="1400"/>
    </row>
    <row r="8" spans="1:16" ht="16.5" customHeight="1" thickBot="1">
      <c r="A8" s="1400" t="s">
        <v>115</v>
      </c>
      <c r="B8" s="1400"/>
      <c r="C8" s="1400"/>
      <c r="D8" s="1400"/>
      <c r="E8" s="1400"/>
      <c r="F8" s="1400"/>
      <c r="G8" s="1400"/>
      <c r="H8" s="1400"/>
      <c r="I8" s="1400"/>
      <c r="J8" s="1400"/>
      <c r="K8" s="1400"/>
      <c r="L8" s="1400"/>
      <c r="M8" s="1400"/>
      <c r="N8" s="1400"/>
      <c r="O8" s="1400"/>
      <c r="P8" s="1400"/>
    </row>
    <row r="9" spans="1:17" ht="21.75" customHeight="1" thickBot="1">
      <c r="A9" s="1401" t="s">
        <v>25</v>
      </c>
      <c r="B9" s="1377" t="s">
        <v>17</v>
      </c>
      <c r="C9" s="1379" t="s">
        <v>10</v>
      </c>
      <c r="D9" s="1375" t="s">
        <v>29</v>
      </c>
      <c r="E9" s="1377" t="s">
        <v>1</v>
      </c>
      <c r="F9" s="1403" t="s">
        <v>30</v>
      </c>
      <c r="G9" s="1377" t="s">
        <v>31</v>
      </c>
      <c r="H9" s="1375" t="s">
        <v>32</v>
      </c>
      <c r="I9" s="1377" t="s">
        <v>18</v>
      </c>
      <c r="J9" s="1379" t="s">
        <v>33</v>
      </c>
      <c r="K9" s="1381" t="s">
        <v>7</v>
      </c>
      <c r="L9" s="1382"/>
      <c r="M9" s="1382"/>
      <c r="N9" s="1382"/>
      <c r="O9" s="1382"/>
      <c r="P9" s="1383"/>
      <c r="Q9" s="1384" t="s">
        <v>3</v>
      </c>
    </row>
    <row r="10" spans="1:17" ht="11.25" customHeight="1" thickBot="1">
      <c r="A10" s="1402"/>
      <c r="B10" s="1378"/>
      <c r="C10" s="1380"/>
      <c r="D10" s="1376"/>
      <c r="E10" s="1378"/>
      <c r="F10" s="1404"/>
      <c r="G10" s="1378"/>
      <c r="H10" s="1376"/>
      <c r="I10" s="1378"/>
      <c r="J10" s="1380"/>
      <c r="K10" s="1387" t="s">
        <v>15</v>
      </c>
      <c r="L10" s="1387"/>
      <c r="M10" s="1388"/>
      <c r="N10" s="1389"/>
      <c r="O10" s="1389"/>
      <c r="P10" s="1390"/>
      <c r="Q10" s="1385"/>
    </row>
    <row r="11" spans="1:17" ht="12.75" customHeight="1">
      <c r="A11" s="1402"/>
      <c r="B11" s="1378"/>
      <c r="C11" s="1380"/>
      <c r="D11" s="1376"/>
      <c r="E11" s="1378"/>
      <c r="F11" s="1404"/>
      <c r="G11" s="1378"/>
      <c r="H11" s="1376"/>
      <c r="I11" s="1378"/>
      <c r="J11" s="1380"/>
      <c r="K11" s="1391" t="s">
        <v>2</v>
      </c>
      <c r="L11" s="1392"/>
      <c r="M11" s="1393" t="s">
        <v>11</v>
      </c>
      <c r="N11" s="1391"/>
      <c r="O11" s="1394" t="s">
        <v>3</v>
      </c>
      <c r="P11" s="1395"/>
      <c r="Q11" s="1385"/>
    </row>
    <row r="12" spans="1:18" ht="12.75" customHeight="1" thickBot="1">
      <c r="A12" s="1402"/>
      <c r="B12" s="1378"/>
      <c r="C12" s="1380"/>
      <c r="D12" s="1376"/>
      <c r="E12" s="1378"/>
      <c r="F12" s="1404"/>
      <c r="G12" s="1378"/>
      <c r="H12" s="1376"/>
      <c r="I12" s="1378"/>
      <c r="J12" s="1380"/>
      <c r="K12" s="590">
        <v>20</v>
      </c>
      <c r="L12" s="591" t="s">
        <v>26</v>
      </c>
      <c r="M12" s="708">
        <v>16</v>
      </c>
      <c r="N12" s="707" t="s">
        <v>26</v>
      </c>
      <c r="O12" s="1396"/>
      <c r="P12" s="1397"/>
      <c r="Q12" s="1385"/>
      <c r="R12" s="592"/>
    </row>
    <row r="13" spans="1:18" ht="15" customHeight="1" thickBot="1">
      <c r="A13" s="1402"/>
      <c r="B13" s="1378"/>
      <c r="C13" s="1380"/>
      <c r="D13" s="1376"/>
      <c r="E13" s="1378"/>
      <c r="F13" s="1404"/>
      <c r="G13" s="1378"/>
      <c r="H13" s="1376"/>
      <c r="I13" s="1378"/>
      <c r="J13" s="1380"/>
      <c r="K13" s="593" t="s">
        <v>12</v>
      </c>
      <c r="L13" s="594" t="s">
        <v>13</v>
      </c>
      <c r="M13" s="595" t="s">
        <v>12</v>
      </c>
      <c r="N13" s="596" t="s">
        <v>13</v>
      </c>
      <c r="O13" s="597" t="s">
        <v>12</v>
      </c>
      <c r="P13" s="598" t="s">
        <v>13</v>
      </c>
      <c r="Q13" s="1386"/>
      <c r="R13" s="592"/>
    </row>
    <row r="14" spans="1:18" ht="15" customHeight="1" thickBot="1">
      <c r="A14" s="599" t="s">
        <v>68</v>
      </c>
      <c r="B14" s="600"/>
      <c r="C14" s="601"/>
      <c r="D14" s="602"/>
      <c r="E14" s="602"/>
      <c r="F14" s="601"/>
      <c r="G14" s="602"/>
      <c r="H14" s="602"/>
      <c r="I14" s="602"/>
      <c r="J14" s="601"/>
      <c r="K14" s="601"/>
      <c r="L14" s="601"/>
      <c r="M14" s="601"/>
      <c r="N14" s="601"/>
      <c r="O14" s="603"/>
      <c r="P14" s="604"/>
      <c r="Q14" s="605"/>
      <c r="R14" s="592"/>
    </row>
    <row r="15" spans="1:17" ht="15.75" customHeight="1" thickBot="1">
      <c r="A15" s="614" t="s">
        <v>81</v>
      </c>
      <c r="B15" s="687"/>
      <c r="C15" s="686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4"/>
    </row>
    <row r="16" spans="1:17" ht="15.75" customHeight="1">
      <c r="A16" s="606" t="s">
        <v>114</v>
      </c>
      <c r="B16" s="56">
        <v>10</v>
      </c>
      <c r="C16" s="56">
        <v>270</v>
      </c>
      <c r="D16" s="39">
        <v>180</v>
      </c>
      <c r="E16" s="39">
        <v>54</v>
      </c>
      <c r="F16" s="39">
        <v>126</v>
      </c>
      <c r="G16" s="39"/>
      <c r="H16" s="39">
        <v>10</v>
      </c>
      <c r="I16" s="39">
        <v>90</v>
      </c>
      <c r="J16" s="39">
        <v>6</v>
      </c>
      <c r="K16" s="607">
        <v>54</v>
      </c>
      <c r="L16" s="608">
        <v>126</v>
      </c>
      <c r="M16" s="609"/>
      <c r="N16" s="610"/>
      <c r="O16" s="57">
        <f>SUM(K16,M16)</f>
        <v>54</v>
      </c>
      <c r="P16" s="611">
        <f>SUM(L16,N16)</f>
        <v>126</v>
      </c>
      <c r="Q16" s="612">
        <f>SUM(O16,P16)</f>
        <v>180</v>
      </c>
    </row>
    <row r="17" spans="1:17" s="592" customFormat="1" ht="16.5" customHeight="1">
      <c r="A17" s="617" t="s">
        <v>113</v>
      </c>
      <c r="B17" s="59">
        <v>15</v>
      </c>
      <c r="C17" s="59">
        <v>405</v>
      </c>
      <c r="D17" s="29">
        <v>270</v>
      </c>
      <c r="E17" s="34">
        <v>80</v>
      </c>
      <c r="F17" s="34">
        <v>190</v>
      </c>
      <c r="G17" s="29"/>
      <c r="H17" s="29">
        <v>15</v>
      </c>
      <c r="I17" s="29">
        <v>135</v>
      </c>
      <c r="J17" s="34">
        <v>6</v>
      </c>
      <c r="K17" s="618">
        <v>80</v>
      </c>
      <c r="L17" s="619">
        <v>190</v>
      </c>
      <c r="M17" s="620"/>
      <c r="N17" s="621"/>
      <c r="O17" s="57">
        <v>80</v>
      </c>
      <c r="P17" s="611">
        <v>190</v>
      </c>
      <c r="Q17" s="61">
        <v>270</v>
      </c>
    </row>
    <row r="18" spans="1:17" s="592" customFormat="1" ht="16.5" customHeight="1">
      <c r="A18" s="617" t="s">
        <v>112</v>
      </c>
      <c r="B18" s="59">
        <v>20</v>
      </c>
      <c r="C18" s="59">
        <v>540</v>
      </c>
      <c r="D18" s="29">
        <v>360</v>
      </c>
      <c r="E18" s="34">
        <v>105</v>
      </c>
      <c r="F18" s="34">
        <v>255</v>
      </c>
      <c r="G18" s="29"/>
      <c r="H18" s="29">
        <v>20</v>
      </c>
      <c r="I18" s="29">
        <v>180</v>
      </c>
      <c r="J18" s="34">
        <v>10</v>
      </c>
      <c r="K18" s="618">
        <v>20</v>
      </c>
      <c r="L18" s="619">
        <v>30</v>
      </c>
      <c r="M18" s="620">
        <v>85</v>
      </c>
      <c r="N18" s="621">
        <v>225</v>
      </c>
      <c r="O18" s="57">
        <v>105</v>
      </c>
      <c r="P18" s="611">
        <v>255</v>
      </c>
      <c r="Q18" s="61">
        <v>360</v>
      </c>
    </row>
    <row r="19" spans="1:17" s="592" customFormat="1" ht="16.5" customHeight="1" thickBot="1">
      <c r="A19" s="624" t="s">
        <v>111</v>
      </c>
      <c r="B19" s="59">
        <v>5</v>
      </c>
      <c r="C19" s="59">
        <v>135</v>
      </c>
      <c r="D19" s="29">
        <v>90</v>
      </c>
      <c r="E19" s="34" t="s">
        <v>75</v>
      </c>
      <c r="F19" s="34"/>
      <c r="G19" s="29">
        <v>90</v>
      </c>
      <c r="H19" s="29">
        <v>5</v>
      </c>
      <c r="I19" s="29">
        <v>45</v>
      </c>
      <c r="J19" s="34"/>
      <c r="K19" s="618"/>
      <c r="L19" s="619"/>
      <c r="M19" s="620"/>
      <c r="N19" s="621">
        <v>90</v>
      </c>
      <c r="O19" s="57">
        <v>0</v>
      </c>
      <c r="P19" s="611">
        <v>90</v>
      </c>
      <c r="Q19" s="61">
        <v>90</v>
      </c>
    </row>
    <row r="20" spans="1:18" s="585" customFormat="1" ht="16.5" customHeight="1" thickBot="1">
      <c r="A20" s="626" t="s">
        <v>22</v>
      </c>
      <c r="B20" s="627">
        <v>50</v>
      </c>
      <c r="C20" s="627">
        <v>1350</v>
      </c>
      <c r="D20" s="627">
        <v>900</v>
      </c>
      <c r="E20" s="628">
        <v>239</v>
      </c>
      <c r="F20" s="627">
        <v>571</v>
      </c>
      <c r="G20" s="627">
        <v>90</v>
      </c>
      <c r="H20" s="627">
        <v>50</v>
      </c>
      <c r="I20" s="627">
        <f>SUM(I16:I19)</f>
        <v>450</v>
      </c>
      <c r="J20" s="627">
        <v>22</v>
      </c>
      <c r="K20" s="627">
        <v>154</v>
      </c>
      <c r="L20" s="627">
        <v>346</v>
      </c>
      <c r="M20" s="627">
        <v>85</v>
      </c>
      <c r="N20" s="627">
        <v>315</v>
      </c>
      <c r="O20" s="627">
        <v>239</v>
      </c>
      <c r="P20" s="627">
        <v>661</v>
      </c>
      <c r="Q20" s="627">
        <v>900</v>
      </c>
      <c r="R20" s="592"/>
    </row>
    <row r="21" spans="1:17" ht="13.5" customHeight="1" thickBot="1">
      <c r="A21" s="629" t="s">
        <v>39</v>
      </c>
      <c r="B21" s="630"/>
      <c r="C21" s="631"/>
      <c r="D21" s="632"/>
      <c r="E21" s="632"/>
      <c r="F21" s="632"/>
      <c r="G21" s="632"/>
      <c r="H21" s="632"/>
      <c r="I21" s="632"/>
      <c r="J21" s="632"/>
      <c r="K21" s="633"/>
      <c r="L21" s="633"/>
      <c r="M21" s="633"/>
      <c r="N21" s="633"/>
      <c r="O21" s="633"/>
      <c r="P21" s="633"/>
      <c r="Q21" s="634"/>
    </row>
    <row r="22" spans="1:17" s="647" customFormat="1" ht="18.75" customHeight="1" thickBot="1">
      <c r="A22" s="644" t="s">
        <v>14</v>
      </c>
      <c r="B22" s="645">
        <f>SUM(B20)</f>
        <v>50</v>
      </c>
      <c r="C22" s="645">
        <f>SUM(C20)</f>
        <v>1350</v>
      </c>
      <c r="D22" s="645">
        <f>SUM(D20)</f>
        <v>900</v>
      </c>
      <c r="E22" s="645">
        <v>239</v>
      </c>
      <c r="F22" s="645">
        <v>571</v>
      </c>
      <c r="G22" s="645">
        <f aca="true" t="shared" si="0" ref="G22:Q22">SUM(G20)</f>
        <v>90</v>
      </c>
      <c r="H22" s="646">
        <f t="shared" si="0"/>
        <v>50</v>
      </c>
      <c r="I22" s="646">
        <f t="shared" si="0"/>
        <v>450</v>
      </c>
      <c r="J22" s="646">
        <f t="shared" si="0"/>
        <v>22</v>
      </c>
      <c r="K22" s="646">
        <f t="shared" si="0"/>
        <v>154</v>
      </c>
      <c r="L22" s="646">
        <f t="shared" si="0"/>
        <v>346</v>
      </c>
      <c r="M22" s="646">
        <f t="shared" si="0"/>
        <v>85</v>
      </c>
      <c r="N22" s="646">
        <f t="shared" si="0"/>
        <v>315</v>
      </c>
      <c r="O22" s="646">
        <f t="shared" si="0"/>
        <v>239</v>
      </c>
      <c r="P22" s="646">
        <f t="shared" si="0"/>
        <v>661</v>
      </c>
      <c r="Q22" s="646">
        <f t="shared" si="0"/>
        <v>900</v>
      </c>
    </row>
    <row r="23" spans="1:17" s="655" customFormat="1" ht="16.5" thickBot="1">
      <c r="A23" s="648" t="s">
        <v>40</v>
      </c>
      <c r="B23" s="649"/>
      <c r="C23" s="650"/>
      <c r="D23" s="651"/>
      <c r="E23" s="652"/>
      <c r="F23" s="652"/>
      <c r="G23" s="652"/>
      <c r="H23" s="652"/>
      <c r="I23" s="652"/>
      <c r="J23" s="652"/>
      <c r="K23" s="653"/>
      <c r="L23" s="652"/>
      <c r="M23" s="653"/>
      <c r="N23" s="652"/>
      <c r="O23" s="651"/>
      <c r="P23" s="652"/>
      <c r="Q23" s="654"/>
    </row>
    <row r="24" spans="1:17" s="655" customFormat="1" ht="16.5" thickBot="1">
      <c r="A24" s="656" t="s">
        <v>77</v>
      </c>
      <c r="B24" s="658"/>
      <c r="C24" s="658"/>
      <c r="D24" s="659"/>
      <c r="E24" s="661"/>
      <c r="F24" s="661"/>
      <c r="G24" s="662"/>
      <c r="H24" s="661"/>
      <c r="I24" s="662"/>
      <c r="J24" s="661"/>
      <c r="K24" s="663"/>
      <c r="L24" s="664"/>
      <c r="M24" s="665"/>
      <c r="N24" s="666"/>
      <c r="O24" s="659"/>
      <c r="P24" s="661"/>
      <c r="Q24" s="667"/>
    </row>
    <row r="25" spans="1:16" s="655" customFormat="1" ht="12.75">
      <c r="A25" s="668"/>
      <c r="B25" s="669"/>
      <c r="C25" s="669"/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69"/>
    </row>
    <row r="26" spans="1:16" s="655" customFormat="1" ht="12.75">
      <c r="A26" s="668"/>
      <c r="B26" s="669"/>
      <c r="C26" s="669"/>
      <c r="D26" s="668"/>
      <c r="E26" s="669"/>
      <c r="F26" s="669"/>
      <c r="G26" s="669"/>
      <c r="H26" s="669"/>
      <c r="I26" s="669"/>
      <c r="J26" s="668"/>
      <c r="K26" s="668"/>
      <c r="L26" s="668"/>
      <c r="M26" s="668"/>
      <c r="N26" s="668"/>
      <c r="O26" s="668"/>
      <c r="P26" s="668"/>
    </row>
    <row r="27" spans="1:16" s="655" customFormat="1" ht="12.75">
      <c r="A27" s="671"/>
      <c r="B27" s="669"/>
      <c r="C27" s="669"/>
      <c r="D27" s="668"/>
      <c r="E27" s="669"/>
      <c r="F27" s="669"/>
      <c r="G27" s="669"/>
      <c r="H27" s="669"/>
      <c r="I27" s="669"/>
      <c r="J27" s="668"/>
      <c r="K27" s="668"/>
      <c r="L27" s="668"/>
      <c r="M27" s="668"/>
      <c r="N27" s="668"/>
      <c r="O27" s="668"/>
      <c r="P27" s="668"/>
    </row>
    <row r="28" spans="1:16" s="655" customFormat="1" ht="12.75">
      <c r="A28" s="668"/>
      <c r="B28" s="669"/>
      <c r="C28" s="669"/>
      <c r="D28" s="668"/>
      <c r="E28" s="669"/>
      <c r="F28" s="669"/>
      <c r="G28" s="669"/>
      <c r="H28" s="669"/>
      <c r="I28" s="669"/>
      <c r="J28" s="668"/>
      <c r="K28" s="668"/>
      <c r="L28" s="668"/>
      <c r="M28" s="668"/>
      <c r="N28" s="668"/>
      <c r="O28" s="668"/>
      <c r="P28" s="668"/>
    </row>
    <row r="29" spans="1:16" s="655" customFormat="1" ht="12.75">
      <c r="A29" s="668"/>
      <c r="B29" s="669"/>
      <c r="C29" s="669"/>
      <c r="D29" s="672"/>
      <c r="E29" s="673"/>
      <c r="F29" s="673"/>
      <c r="G29" s="673"/>
      <c r="H29" s="673"/>
      <c r="I29" s="673"/>
      <c r="J29" s="672"/>
      <c r="K29" s="672"/>
      <c r="L29" s="672"/>
      <c r="M29" s="672"/>
      <c r="N29" s="672"/>
      <c r="O29" s="672"/>
      <c r="P29" s="672"/>
    </row>
    <row r="30" spans="1:16" s="655" customFormat="1" ht="12.75">
      <c r="A30" s="672"/>
      <c r="B30" s="673"/>
      <c r="C30" s="673"/>
      <c r="D30" s="672"/>
      <c r="E30" s="673"/>
      <c r="F30" s="673"/>
      <c r="G30" s="673"/>
      <c r="H30" s="673"/>
      <c r="I30" s="673"/>
      <c r="J30" s="672"/>
      <c r="K30" s="672"/>
      <c r="L30" s="672"/>
      <c r="M30" s="672"/>
      <c r="N30" s="672"/>
      <c r="O30" s="672"/>
      <c r="P30" s="672"/>
    </row>
    <row r="31" spans="1:16" ht="12.75">
      <c r="A31" s="672"/>
      <c r="B31" s="673"/>
      <c r="C31" s="673"/>
      <c r="D31" s="672"/>
      <c r="E31" s="673"/>
      <c r="F31" s="673"/>
      <c r="G31" s="673"/>
      <c r="H31" s="673"/>
      <c r="I31" s="673"/>
      <c r="J31" s="672"/>
      <c r="K31" s="672"/>
      <c r="L31" s="672"/>
      <c r="M31" s="672"/>
      <c r="N31" s="672"/>
      <c r="O31" s="672"/>
      <c r="P31" s="672"/>
    </row>
    <row r="32" spans="1:16" ht="12.75">
      <c r="A32" s="672"/>
      <c r="B32" s="673"/>
      <c r="C32" s="673"/>
      <c r="D32" s="672"/>
      <c r="E32" s="673"/>
      <c r="F32" s="673"/>
      <c r="G32" s="673"/>
      <c r="H32" s="673"/>
      <c r="I32" s="673"/>
      <c r="J32" s="672"/>
      <c r="K32" s="672"/>
      <c r="L32" s="672"/>
      <c r="M32" s="672"/>
      <c r="N32" s="672"/>
      <c r="O32" s="672"/>
      <c r="P32" s="672"/>
    </row>
    <row r="33" spans="1:16" ht="12.75">
      <c r="A33" s="672"/>
      <c r="B33" s="673"/>
      <c r="C33" s="673"/>
      <c r="D33" s="672"/>
      <c r="E33" s="673"/>
      <c r="F33" s="673"/>
      <c r="G33" s="673"/>
      <c r="H33" s="673"/>
      <c r="I33" s="673"/>
      <c r="J33" s="672"/>
      <c r="K33" s="672"/>
      <c r="L33" s="672"/>
      <c r="M33" s="672"/>
      <c r="N33" s="672"/>
      <c r="O33" s="672"/>
      <c r="P33" s="672"/>
    </row>
    <row r="34" spans="1:16" ht="12.75">
      <c r="A34" s="672"/>
      <c r="B34" s="673"/>
      <c r="C34" s="673"/>
      <c r="D34" s="672"/>
      <c r="E34" s="673"/>
      <c r="F34" s="673"/>
      <c r="G34" s="673"/>
      <c r="H34" s="673"/>
      <c r="I34" s="673"/>
      <c r="J34" s="672"/>
      <c r="K34" s="672"/>
      <c r="L34" s="672"/>
      <c r="M34" s="672"/>
      <c r="N34" s="672"/>
      <c r="O34" s="672"/>
      <c r="P34" s="672"/>
    </row>
    <row r="35" spans="1:16" ht="12.75">
      <c r="A35" s="672"/>
      <c r="B35" s="673"/>
      <c r="C35" s="673"/>
      <c r="D35" s="672"/>
      <c r="E35" s="673"/>
      <c r="F35" s="673"/>
      <c r="G35" s="673"/>
      <c r="H35" s="673"/>
      <c r="I35" s="673"/>
      <c r="J35" s="672"/>
      <c r="K35" s="672"/>
      <c r="L35" s="672"/>
      <c r="M35" s="672"/>
      <c r="N35" s="672"/>
      <c r="O35" s="672"/>
      <c r="P35" s="672"/>
    </row>
    <row r="36" spans="1:16" ht="12.75">
      <c r="A36" s="672"/>
      <c r="B36" s="673"/>
      <c r="C36" s="673"/>
      <c r="D36" s="672"/>
      <c r="E36" s="673"/>
      <c r="F36" s="673"/>
      <c r="G36" s="673"/>
      <c r="H36" s="673"/>
      <c r="I36" s="673"/>
      <c r="J36" s="672"/>
      <c r="K36" s="672"/>
      <c r="L36" s="672"/>
      <c r="M36" s="672"/>
      <c r="N36" s="672"/>
      <c r="O36" s="672"/>
      <c r="P36" s="672"/>
    </row>
    <row r="37" spans="1:16" ht="12.75">
      <c r="A37" s="672"/>
      <c r="B37" s="673"/>
      <c r="C37" s="673"/>
      <c r="D37" s="672"/>
      <c r="E37" s="673"/>
      <c r="F37" s="673"/>
      <c r="G37" s="673"/>
      <c r="H37" s="673"/>
      <c r="I37" s="673"/>
      <c r="J37" s="672"/>
      <c r="K37" s="672"/>
      <c r="L37" s="672"/>
      <c r="M37" s="672"/>
      <c r="N37" s="672"/>
      <c r="O37" s="672"/>
      <c r="P37" s="672"/>
    </row>
    <row r="38" spans="1:16" ht="12.75">
      <c r="A38" s="672"/>
      <c r="B38" s="673"/>
      <c r="C38" s="673"/>
      <c r="D38" s="672"/>
      <c r="E38" s="673"/>
      <c r="F38" s="673"/>
      <c r="G38" s="673"/>
      <c r="H38" s="673"/>
      <c r="I38" s="673"/>
      <c r="J38" s="672"/>
      <c r="K38" s="672"/>
      <c r="L38" s="672"/>
      <c r="M38" s="672"/>
      <c r="N38" s="672"/>
      <c r="O38" s="672"/>
      <c r="P38" s="672"/>
    </row>
    <row r="39" spans="1:16" ht="12.75">
      <c r="A39" s="672"/>
      <c r="B39" s="673"/>
      <c r="C39" s="673"/>
      <c r="D39" s="672"/>
      <c r="E39" s="673"/>
      <c r="F39" s="673"/>
      <c r="G39" s="673"/>
      <c r="H39" s="673"/>
      <c r="I39" s="673"/>
      <c r="J39" s="672"/>
      <c r="K39" s="672"/>
      <c r="L39" s="672"/>
      <c r="M39" s="672"/>
      <c r="N39" s="672"/>
      <c r="O39" s="672"/>
      <c r="P39" s="672"/>
    </row>
    <row r="40" spans="1:16" ht="12.75">
      <c r="A40" s="672"/>
      <c r="B40" s="673"/>
      <c r="C40" s="673"/>
      <c r="D40" s="672"/>
      <c r="E40" s="673"/>
      <c r="F40" s="673"/>
      <c r="G40" s="673"/>
      <c r="H40" s="673"/>
      <c r="I40" s="673"/>
      <c r="J40" s="672"/>
      <c r="K40" s="672"/>
      <c r="L40" s="672"/>
      <c r="M40" s="672"/>
      <c r="N40" s="672"/>
      <c r="O40" s="672"/>
      <c r="P40" s="672"/>
    </row>
    <row r="41" spans="1:16" ht="12.75">
      <c r="A41" s="672"/>
      <c r="B41" s="673"/>
      <c r="C41" s="673"/>
      <c r="D41" s="672"/>
      <c r="E41" s="673"/>
      <c r="F41" s="673"/>
      <c r="G41" s="673"/>
      <c r="H41" s="673"/>
      <c r="I41" s="673"/>
      <c r="J41" s="672"/>
      <c r="K41" s="672"/>
      <c r="L41" s="672"/>
      <c r="M41" s="672"/>
      <c r="N41" s="672"/>
      <c r="O41" s="672"/>
      <c r="P41" s="672"/>
    </row>
    <row r="42" spans="1:16" ht="12.75">
      <c r="A42" s="672"/>
      <c r="B42" s="673"/>
      <c r="C42" s="673"/>
      <c r="D42" s="672"/>
      <c r="E42" s="673"/>
      <c r="F42" s="673"/>
      <c r="G42" s="673"/>
      <c r="H42" s="673"/>
      <c r="I42" s="673"/>
      <c r="J42" s="672"/>
      <c r="K42" s="672"/>
      <c r="L42" s="672"/>
      <c r="M42" s="672"/>
      <c r="N42" s="672"/>
      <c r="O42" s="672"/>
      <c r="P42" s="672"/>
    </row>
    <row r="43" spans="1:16" ht="12.75">
      <c r="A43" s="672"/>
      <c r="B43" s="673"/>
      <c r="C43" s="673"/>
      <c r="D43" s="672"/>
      <c r="E43" s="673"/>
      <c r="F43" s="673"/>
      <c r="G43" s="673"/>
      <c r="H43" s="673"/>
      <c r="I43" s="673"/>
      <c r="J43" s="672"/>
      <c r="K43" s="672"/>
      <c r="L43" s="672"/>
      <c r="M43" s="672"/>
      <c r="N43" s="672"/>
      <c r="O43" s="672"/>
      <c r="P43" s="672"/>
    </row>
    <row r="44" spans="1:16" ht="12.75">
      <c r="A44" s="672"/>
      <c r="B44" s="673"/>
      <c r="C44" s="673"/>
      <c r="D44" s="672"/>
      <c r="E44" s="673"/>
      <c r="F44" s="673"/>
      <c r="G44" s="673"/>
      <c r="H44" s="673"/>
      <c r="I44" s="673"/>
      <c r="J44" s="672"/>
      <c r="K44" s="672"/>
      <c r="L44" s="672"/>
      <c r="M44" s="672"/>
      <c r="N44" s="672"/>
      <c r="O44" s="672"/>
      <c r="P44" s="672"/>
    </row>
    <row r="45" spans="1:16" ht="12.75">
      <c r="A45" s="672"/>
      <c r="B45" s="673"/>
      <c r="C45" s="673"/>
      <c r="D45" s="672"/>
      <c r="E45" s="673"/>
      <c r="F45" s="673"/>
      <c r="G45" s="673"/>
      <c r="H45" s="673"/>
      <c r="I45" s="673"/>
      <c r="J45" s="672"/>
      <c r="K45" s="672"/>
      <c r="L45" s="672"/>
      <c r="M45" s="672"/>
      <c r="N45" s="672"/>
      <c r="O45" s="672"/>
      <c r="P45" s="672"/>
    </row>
    <row r="46" spans="1:16" ht="12.75">
      <c r="A46" s="672"/>
      <c r="B46" s="673"/>
      <c r="C46" s="673"/>
      <c r="D46" s="672"/>
      <c r="E46" s="673"/>
      <c r="F46" s="673"/>
      <c r="G46" s="673"/>
      <c r="H46" s="673"/>
      <c r="I46" s="673"/>
      <c r="J46" s="672"/>
      <c r="K46" s="672"/>
      <c r="L46" s="672"/>
      <c r="M46" s="672"/>
      <c r="N46" s="672"/>
      <c r="O46" s="672"/>
      <c r="P46" s="672"/>
    </row>
    <row r="47" spans="1:16" ht="12.75">
      <c r="A47" s="672"/>
      <c r="B47" s="673"/>
      <c r="C47" s="673"/>
      <c r="D47" s="672"/>
      <c r="E47" s="673"/>
      <c r="F47" s="673"/>
      <c r="G47" s="673"/>
      <c r="H47" s="673"/>
      <c r="I47" s="673"/>
      <c r="J47" s="672"/>
      <c r="K47" s="672"/>
      <c r="L47" s="672"/>
      <c r="M47" s="672"/>
      <c r="N47" s="672"/>
      <c r="O47" s="672"/>
      <c r="P47" s="672"/>
    </row>
    <row r="48" spans="1:16" ht="12.75">
      <c r="A48" s="672"/>
      <c r="B48" s="673"/>
      <c r="C48" s="673"/>
      <c r="D48" s="672"/>
      <c r="E48" s="673"/>
      <c r="F48" s="673"/>
      <c r="G48" s="673"/>
      <c r="H48" s="673"/>
      <c r="I48" s="673"/>
      <c r="J48" s="672"/>
      <c r="K48" s="672"/>
      <c r="L48" s="672"/>
      <c r="M48" s="672"/>
      <c r="N48" s="672"/>
      <c r="O48" s="672"/>
      <c r="P48" s="672"/>
    </row>
    <row r="49" spans="1:16" ht="12.75">
      <c r="A49" s="672"/>
      <c r="B49" s="673"/>
      <c r="C49" s="673"/>
      <c r="D49" s="672"/>
      <c r="E49" s="673"/>
      <c r="F49" s="673"/>
      <c r="G49" s="673"/>
      <c r="H49" s="673"/>
      <c r="I49" s="673"/>
      <c r="J49" s="672"/>
      <c r="K49" s="672"/>
      <c r="L49" s="672"/>
      <c r="M49" s="672"/>
      <c r="N49" s="672"/>
      <c r="O49" s="672"/>
      <c r="P49" s="672"/>
    </row>
    <row r="50" spans="1:16" ht="12.75">
      <c r="A50" s="672"/>
      <c r="B50" s="673"/>
      <c r="C50" s="673"/>
      <c r="D50" s="672"/>
      <c r="E50" s="673"/>
      <c r="F50" s="673"/>
      <c r="G50" s="673"/>
      <c r="H50" s="673"/>
      <c r="I50" s="673"/>
      <c r="J50" s="672"/>
      <c r="K50" s="672"/>
      <c r="L50" s="672"/>
      <c r="M50" s="672"/>
      <c r="N50" s="672"/>
      <c r="O50" s="672"/>
      <c r="P50" s="672"/>
    </row>
    <row r="51" spans="1:16" ht="12.75">
      <c r="A51" s="672"/>
      <c r="B51" s="673"/>
      <c r="C51" s="673"/>
      <c r="D51" s="672"/>
      <c r="E51" s="673"/>
      <c r="F51" s="673"/>
      <c r="G51" s="673"/>
      <c r="H51" s="673"/>
      <c r="I51" s="673"/>
      <c r="J51" s="672"/>
      <c r="K51" s="672"/>
      <c r="L51" s="672"/>
      <c r="M51" s="672"/>
      <c r="N51" s="672"/>
      <c r="O51" s="672"/>
      <c r="P51" s="672"/>
    </row>
    <row r="52" spans="1:16" ht="12.75">
      <c r="A52" s="672"/>
      <c r="B52" s="673"/>
      <c r="C52" s="673"/>
      <c r="D52" s="672"/>
      <c r="E52" s="673"/>
      <c r="F52" s="673"/>
      <c r="G52" s="673"/>
      <c r="H52" s="673"/>
      <c r="I52" s="673"/>
      <c r="J52" s="672"/>
      <c r="K52" s="672"/>
      <c r="L52" s="672"/>
      <c r="M52" s="672"/>
      <c r="N52" s="672"/>
      <c r="O52" s="672"/>
      <c r="P52" s="672"/>
    </row>
    <row r="53" spans="1:16" ht="12.75">
      <c r="A53" s="672"/>
      <c r="B53" s="673"/>
      <c r="C53" s="673"/>
      <c r="D53" s="672"/>
      <c r="E53" s="673"/>
      <c r="F53" s="673"/>
      <c r="G53" s="673"/>
      <c r="H53" s="673"/>
      <c r="I53" s="673"/>
      <c r="J53" s="672"/>
      <c r="K53" s="672"/>
      <c r="L53" s="672"/>
      <c r="M53" s="672"/>
      <c r="N53" s="672"/>
      <c r="O53" s="672"/>
      <c r="P53" s="672"/>
    </row>
    <row r="54" spans="1:16" ht="12.75">
      <c r="A54" s="672"/>
      <c r="B54" s="673"/>
      <c r="C54" s="673"/>
      <c r="D54" s="672"/>
      <c r="E54" s="673"/>
      <c r="F54" s="673"/>
      <c r="G54" s="673"/>
      <c r="H54" s="673"/>
      <c r="I54" s="673"/>
      <c r="J54" s="672"/>
      <c r="K54" s="672"/>
      <c r="L54" s="672"/>
      <c r="M54" s="672"/>
      <c r="N54" s="672"/>
      <c r="O54" s="672"/>
      <c r="P54" s="672"/>
    </row>
    <row r="55" spans="1:16" ht="12.75">
      <c r="A55" s="672"/>
      <c r="B55" s="673"/>
      <c r="C55" s="673"/>
      <c r="D55" s="672"/>
      <c r="E55" s="673"/>
      <c r="F55" s="673"/>
      <c r="G55" s="673"/>
      <c r="H55" s="673"/>
      <c r="I55" s="673"/>
      <c r="J55" s="672"/>
      <c r="K55" s="672"/>
      <c r="L55" s="672"/>
      <c r="M55" s="672"/>
      <c r="N55" s="672"/>
      <c r="O55" s="672"/>
      <c r="P55" s="672"/>
    </row>
    <row r="56" spans="1:16" ht="12.75">
      <c r="A56" s="672"/>
      <c r="B56" s="673"/>
      <c r="C56" s="673"/>
      <c r="D56" s="672"/>
      <c r="E56" s="673"/>
      <c r="F56" s="673"/>
      <c r="G56" s="673"/>
      <c r="H56" s="673"/>
      <c r="I56" s="673"/>
      <c r="J56" s="672"/>
      <c r="K56" s="672"/>
      <c r="L56" s="672"/>
      <c r="M56" s="672"/>
      <c r="N56" s="672"/>
      <c r="O56" s="672"/>
      <c r="P56" s="672"/>
    </row>
    <row r="57" spans="1:16" ht="12.75">
      <c r="A57" s="672"/>
      <c r="B57" s="673"/>
      <c r="C57" s="673"/>
      <c r="D57" s="672"/>
      <c r="E57" s="673"/>
      <c r="F57" s="673"/>
      <c r="G57" s="673"/>
      <c r="H57" s="673"/>
      <c r="I57" s="673"/>
      <c r="J57" s="672"/>
      <c r="K57" s="672"/>
      <c r="L57" s="672"/>
      <c r="M57" s="672"/>
      <c r="N57" s="672"/>
      <c r="O57" s="672"/>
      <c r="P57" s="672"/>
    </row>
    <row r="58" spans="1:16" ht="12.75">
      <c r="A58" s="672"/>
      <c r="B58" s="673"/>
      <c r="C58" s="673"/>
      <c r="D58" s="672"/>
      <c r="E58" s="673"/>
      <c r="F58" s="673"/>
      <c r="G58" s="673"/>
      <c r="H58" s="673"/>
      <c r="I58" s="673"/>
      <c r="J58" s="672"/>
      <c r="K58" s="672"/>
      <c r="L58" s="672"/>
      <c r="M58" s="672"/>
      <c r="N58" s="672"/>
      <c r="O58" s="672"/>
      <c r="P58" s="672"/>
    </row>
    <row r="59" spans="1:16" ht="12.75">
      <c r="A59" s="672"/>
      <c r="B59" s="673"/>
      <c r="C59" s="673"/>
      <c r="D59" s="672"/>
      <c r="E59" s="673"/>
      <c r="F59" s="673"/>
      <c r="G59" s="673"/>
      <c r="H59" s="673"/>
      <c r="I59" s="673"/>
      <c r="J59" s="672"/>
      <c r="K59" s="672"/>
      <c r="L59" s="672"/>
      <c r="M59" s="672"/>
      <c r="N59" s="672"/>
      <c r="O59" s="672"/>
      <c r="P59" s="672"/>
    </row>
    <row r="60" spans="1:16" ht="12.75">
      <c r="A60" s="672"/>
      <c r="B60" s="673"/>
      <c r="C60" s="673"/>
      <c r="D60" s="672"/>
      <c r="E60" s="673"/>
      <c r="F60" s="673"/>
      <c r="G60" s="673"/>
      <c r="H60" s="673"/>
      <c r="I60" s="673"/>
      <c r="J60" s="672"/>
      <c r="K60" s="672"/>
      <c r="L60" s="672"/>
      <c r="M60" s="672"/>
      <c r="N60" s="672"/>
      <c r="O60" s="672"/>
      <c r="P60" s="672"/>
    </row>
    <row r="61" spans="1:16" ht="12.75">
      <c r="A61" s="672"/>
      <c r="B61" s="673"/>
      <c r="C61" s="673"/>
      <c r="D61" s="672"/>
      <c r="E61" s="673"/>
      <c r="F61" s="673"/>
      <c r="G61" s="673"/>
      <c r="H61" s="673"/>
      <c r="I61" s="673"/>
      <c r="J61" s="672"/>
      <c r="K61" s="672"/>
      <c r="L61" s="672"/>
      <c r="M61" s="672"/>
      <c r="N61" s="672"/>
      <c r="O61" s="672"/>
      <c r="P61" s="672"/>
    </row>
    <row r="62" spans="1:16" ht="12.75">
      <c r="A62" s="672"/>
      <c r="B62" s="673"/>
      <c r="C62" s="673"/>
      <c r="D62" s="672"/>
      <c r="E62" s="673"/>
      <c r="F62" s="673"/>
      <c r="G62" s="673"/>
      <c r="H62" s="673"/>
      <c r="I62" s="673"/>
      <c r="J62" s="672"/>
      <c r="K62" s="672"/>
      <c r="L62" s="672"/>
      <c r="M62" s="672"/>
      <c r="N62" s="672"/>
      <c r="O62" s="672"/>
      <c r="P62" s="672"/>
    </row>
    <row r="63" spans="1:16" ht="12.75">
      <c r="A63" s="672"/>
      <c r="B63" s="673"/>
      <c r="C63" s="673"/>
      <c r="D63" s="672"/>
      <c r="E63" s="673"/>
      <c r="F63" s="673"/>
      <c r="G63" s="673"/>
      <c r="H63" s="673"/>
      <c r="I63" s="673"/>
      <c r="J63" s="672"/>
      <c r="K63" s="672"/>
      <c r="L63" s="672"/>
      <c r="M63" s="672"/>
      <c r="N63" s="672"/>
      <c r="O63" s="672"/>
      <c r="P63" s="672"/>
    </row>
    <row r="64" spans="1:16" ht="12.75">
      <c r="A64" s="672"/>
      <c r="B64" s="673"/>
      <c r="C64" s="673"/>
      <c r="D64" s="672"/>
      <c r="E64" s="673"/>
      <c r="F64" s="673"/>
      <c r="G64" s="673"/>
      <c r="H64" s="673"/>
      <c r="I64" s="673"/>
      <c r="J64" s="672"/>
      <c r="K64" s="672"/>
      <c r="L64" s="672"/>
      <c r="M64" s="672"/>
      <c r="N64" s="672"/>
      <c r="O64" s="672"/>
      <c r="P64" s="672"/>
    </row>
    <row r="65" spans="1:16" ht="12.75">
      <c r="A65" s="672"/>
      <c r="B65" s="673"/>
      <c r="C65" s="673"/>
      <c r="D65" s="672"/>
      <c r="E65" s="673"/>
      <c r="F65" s="673"/>
      <c r="G65" s="673"/>
      <c r="H65" s="673"/>
      <c r="I65" s="673"/>
      <c r="J65" s="672"/>
      <c r="K65" s="672"/>
      <c r="L65" s="672"/>
      <c r="M65" s="672"/>
      <c r="N65" s="672"/>
      <c r="O65" s="672"/>
      <c r="P65" s="672"/>
    </row>
    <row r="66" spans="1:16" ht="12.75">
      <c r="A66" s="672"/>
      <c r="B66" s="673"/>
      <c r="C66" s="673"/>
      <c r="D66" s="672"/>
      <c r="E66" s="673"/>
      <c r="F66" s="673"/>
      <c r="G66" s="673"/>
      <c r="H66" s="673"/>
      <c r="I66" s="673"/>
      <c r="J66" s="672"/>
      <c r="K66" s="672"/>
      <c r="L66" s="672"/>
      <c r="M66" s="672"/>
      <c r="N66" s="672"/>
      <c r="O66" s="672"/>
      <c r="P66" s="672"/>
    </row>
    <row r="67" spans="1:16" ht="12.75">
      <c r="A67" s="672"/>
      <c r="B67" s="673"/>
      <c r="C67" s="673"/>
      <c r="D67" s="672"/>
      <c r="E67" s="673"/>
      <c r="F67" s="673"/>
      <c r="G67" s="673"/>
      <c r="H67" s="673"/>
      <c r="I67" s="673"/>
      <c r="J67" s="672"/>
      <c r="K67" s="672"/>
      <c r="L67" s="672"/>
      <c r="M67" s="672"/>
      <c r="N67" s="672"/>
      <c r="O67" s="672"/>
      <c r="P67" s="672"/>
    </row>
    <row r="68" spans="1:16" ht="12.75">
      <c r="A68" s="672"/>
      <c r="B68" s="673"/>
      <c r="C68" s="673"/>
      <c r="D68" s="672"/>
      <c r="E68" s="673"/>
      <c r="F68" s="673"/>
      <c r="G68" s="673"/>
      <c r="H68" s="673"/>
      <c r="I68" s="673"/>
      <c r="J68" s="672"/>
      <c r="K68" s="672"/>
      <c r="L68" s="672"/>
      <c r="M68" s="672"/>
      <c r="N68" s="672"/>
      <c r="O68" s="672"/>
      <c r="P68" s="672"/>
    </row>
    <row r="69" spans="1:16" ht="12.75">
      <c r="A69" s="672"/>
      <c r="B69" s="673"/>
      <c r="C69" s="673"/>
      <c r="D69" s="672"/>
      <c r="E69" s="673"/>
      <c r="F69" s="673"/>
      <c r="G69" s="673"/>
      <c r="H69" s="673"/>
      <c r="I69" s="673"/>
      <c r="J69" s="672"/>
      <c r="K69" s="672"/>
      <c r="L69" s="672"/>
      <c r="M69" s="672"/>
      <c r="N69" s="672"/>
      <c r="O69" s="672"/>
      <c r="P69" s="672"/>
    </row>
    <row r="70" spans="1:16" ht="12.75">
      <c r="A70" s="672"/>
      <c r="B70" s="673"/>
      <c r="C70" s="673"/>
      <c r="D70" s="672"/>
      <c r="E70" s="673"/>
      <c r="F70" s="673"/>
      <c r="G70" s="673"/>
      <c r="H70" s="673"/>
      <c r="I70" s="673"/>
      <c r="J70" s="672"/>
      <c r="K70" s="672"/>
      <c r="L70" s="672"/>
      <c r="M70" s="672"/>
      <c r="N70" s="672"/>
      <c r="O70" s="672"/>
      <c r="P70" s="672"/>
    </row>
    <row r="71" spans="1:16" ht="12.75">
      <c r="A71" s="672"/>
      <c r="B71" s="673"/>
      <c r="C71" s="673"/>
      <c r="D71" s="672"/>
      <c r="E71" s="673"/>
      <c r="F71" s="673"/>
      <c r="G71" s="673"/>
      <c r="H71" s="673"/>
      <c r="I71" s="673"/>
      <c r="J71" s="672"/>
      <c r="K71" s="672"/>
      <c r="L71" s="672"/>
      <c r="M71" s="672"/>
      <c r="N71" s="672"/>
      <c r="O71" s="672"/>
      <c r="P71" s="672"/>
    </row>
    <row r="72" spans="1:16" ht="12.75">
      <c r="A72" s="672"/>
      <c r="B72" s="673"/>
      <c r="C72" s="673"/>
      <c r="D72" s="672"/>
      <c r="E72" s="673"/>
      <c r="F72" s="673"/>
      <c r="G72" s="673"/>
      <c r="H72" s="673"/>
      <c r="I72" s="673"/>
      <c r="J72" s="672"/>
      <c r="K72" s="672"/>
      <c r="L72" s="672"/>
      <c r="M72" s="672"/>
      <c r="N72" s="672"/>
      <c r="O72" s="672"/>
      <c r="P72" s="672"/>
    </row>
    <row r="73" spans="1:16" ht="12.75">
      <c r="A73" s="672"/>
      <c r="B73" s="673"/>
      <c r="C73" s="673"/>
      <c r="D73" s="672"/>
      <c r="E73" s="673"/>
      <c r="F73" s="673"/>
      <c r="G73" s="673"/>
      <c r="H73" s="673"/>
      <c r="I73" s="673"/>
      <c r="J73" s="672"/>
      <c r="K73" s="672"/>
      <c r="L73" s="672"/>
      <c r="M73" s="672"/>
      <c r="N73" s="672"/>
      <c r="O73" s="672"/>
      <c r="P73" s="672"/>
    </row>
    <row r="74" spans="1:16" ht="12.75">
      <c r="A74" s="672"/>
      <c r="B74" s="673"/>
      <c r="C74" s="673"/>
      <c r="D74" s="672"/>
      <c r="E74" s="673"/>
      <c r="F74" s="673"/>
      <c r="G74" s="673"/>
      <c r="H74" s="673"/>
      <c r="I74" s="673"/>
      <c r="J74" s="672"/>
      <c r="K74" s="672"/>
      <c r="L74" s="672"/>
      <c r="M74" s="672"/>
      <c r="N74" s="672"/>
      <c r="O74" s="672"/>
      <c r="P74" s="672"/>
    </row>
    <row r="75" spans="1:16" ht="12.75">
      <c r="A75" s="672"/>
      <c r="B75" s="673"/>
      <c r="C75" s="673"/>
      <c r="D75" s="672"/>
      <c r="E75" s="673"/>
      <c r="F75" s="673"/>
      <c r="G75" s="673"/>
      <c r="H75" s="673"/>
      <c r="I75" s="673"/>
      <c r="J75" s="672"/>
      <c r="K75" s="672"/>
      <c r="L75" s="672"/>
      <c r="M75" s="672"/>
      <c r="N75" s="672"/>
      <c r="O75" s="672"/>
      <c r="P75" s="672"/>
    </row>
    <row r="76" spans="1:16" ht="12.75">
      <c r="A76" s="672"/>
      <c r="B76" s="673"/>
      <c r="C76" s="673"/>
      <c r="D76" s="672"/>
      <c r="E76" s="673"/>
      <c r="F76" s="673"/>
      <c r="G76" s="673"/>
      <c r="H76" s="673"/>
      <c r="I76" s="673"/>
      <c r="J76" s="672"/>
      <c r="K76" s="672"/>
      <c r="L76" s="672"/>
      <c r="M76" s="672"/>
      <c r="N76" s="672"/>
      <c r="O76" s="672"/>
      <c r="P76" s="672"/>
    </row>
    <row r="77" spans="1:16" ht="12.75">
      <c r="A77" s="672"/>
      <c r="B77" s="673"/>
      <c r="C77" s="673"/>
      <c r="D77" s="672"/>
      <c r="E77" s="673"/>
      <c r="F77" s="673"/>
      <c r="G77" s="673"/>
      <c r="H77" s="673"/>
      <c r="I77" s="673"/>
      <c r="J77" s="672"/>
      <c r="K77" s="672"/>
      <c r="L77" s="672"/>
      <c r="M77" s="672"/>
      <c r="N77" s="672"/>
      <c r="O77" s="672"/>
      <c r="P77" s="672"/>
    </row>
    <row r="78" spans="1:16" ht="12.75">
      <c r="A78" s="672"/>
      <c r="B78" s="673"/>
      <c r="C78" s="673"/>
      <c r="D78" s="672"/>
      <c r="E78" s="673"/>
      <c r="F78" s="673"/>
      <c r="G78" s="673"/>
      <c r="H78" s="673"/>
      <c r="I78" s="673"/>
      <c r="J78" s="672"/>
      <c r="K78" s="672"/>
      <c r="L78" s="672"/>
      <c r="M78" s="672"/>
      <c r="N78" s="672"/>
      <c r="O78" s="672"/>
      <c r="P78" s="672"/>
    </row>
    <row r="79" spans="1:16" ht="12.75">
      <c r="A79" s="672"/>
      <c r="B79" s="673"/>
      <c r="C79" s="673"/>
      <c r="D79" s="672"/>
      <c r="E79" s="673"/>
      <c r="F79" s="673"/>
      <c r="G79" s="673"/>
      <c r="H79" s="673"/>
      <c r="I79" s="673"/>
      <c r="J79" s="672"/>
      <c r="K79" s="672"/>
      <c r="L79" s="672"/>
      <c r="M79" s="672"/>
      <c r="N79" s="672"/>
      <c r="O79" s="672"/>
      <c r="P79" s="672"/>
    </row>
    <row r="80" spans="1:16" ht="12.75">
      <c r="A80" s="672"/>
      <c r="B80" s="673"/>
      <c r="C80" s="673"/>
      <c r="D80" s="672"/>
      <c r="E80" s="673"/>
      <c r="F80" s="673"/>
      <c r="G80" s="673"/>
      <c r="H80" s="673"/>
      <c r="I80" s="673"/>
      <c r="J80" s="672"/>
      <c r="K80" s="672"/>
      <c r="L80" s="672"/>
      <c r="M80" s="672"/>
      <c r="N80" s="672"/>
      <c r="O80" s="672"/>
      <c r="P80" s="672"/>
    </row>
    <row r="81" spans="1:16" ht="12.75">
      <c r="A81" s="672"/>
      <c r="B81" s="673"/>
      <c r="C81" s="673"/>
      <c r="D81" s="672"/>
      <c r="E81" s="673"/>
      <c r="F81" s="673"/>
      <c r="G81" s="673"/>
      <c r="H81" s="673"/>
      <c r="I81" s="673"/>
      <c r="J81" s="672"/>
      <c r="K81" s="672"/>
      <c r="L81" s="672"/>
      <c r="M81" s="672"/>
      <c r="N81" s="672"/>
      <c r="O81" s="672"/>
      <c r="P81" s="672"/>
    </row>
    <row r="82" spans="1:16" ht="12.75">
      <c r="A82" s="672"/>
      <c r="B82" s="673"/>
      <c r="C82" s="673"/>
      <c r="D82" s="672"/>
      <c r="E82" s="673"/>
      <c r="F82" s="673"/>
      <c r="G82" s="673"/>
      <c r="H82" s="673"/>
      <c r="I82" s="673"/>
      <c r="J82" s="672"/>
      <c r="K82" s="672"/>
      <c r="L82" s="672"/>
      <c r="M82" s="672"/>
      <c r="N82" s="672"/>
      <c r="O82" s="672"/>
      <c r="P82" s="672"/>
    </row>
    <row r="83" spans="1:16" ht="12.75">
      <c r="A83" s="672"/>
      <c r="B83" s="673"/>
      <c r="C83" s="673"/>
      <c r="D83" s="672"/>
      <c r="E83" s="673"/>
      <c r="F83" s="673"/>
      <c r="G83" s="673"/>
      <c r="H83" s="673"/>
      <c r="I83" s="673"/>
      <c r="J83" s="672"/>
      <c r="K83" s="672"/>
      <c r="L83" s="672"/>
      <c r="M83" s="672"/>
      <c r="N83" s="672"/>
      <c r="O83" s="672"/>
      <c r="P83" s="672"/>
    </row>
    <row r="84" spans="1:16" ht="12.75">
      <c r="A84" s="672"/>
      <c r="B84" s="673"/>
      <c r="C84" s="673"/>
      <c r="D84" s="672"/>
      <c r="E84" s="673"/>
      <c r="F84" s="673"/>
      <c r="G84" s="673"/>
      <c r="H84" s="673"/>
      <c r="I84" s="673"/>
      <c r="J84" s="672"/>
      <c r="K84" s="672"/>
      <c r="L84" s="672"/>
      <c r="M84" s="672"/>
      <c r="N84" s="672"/>
      <c r="O84" s="672"/>
      <c r="P84" s="672"/>
    </row>
    <row r="85" spans="1:16" ht="12.75">
      <c r="A85" s="672"/>
      <c r="B85" s="673"/>
      <c r="C85" s="673"/>
      <c r="D85" s="672"/>
      <c r="E85" s="673"/>
      <c r="F85" s="673"/>
      <c r="G85" s="673"/>
      <c r="H85" s="673"/>
      <c r="I85" s="673"/>
      <c r="J85" s="672"/>
      <c r="K85" s="672"/>
      <c r="L85" s="672"/>
      <c r="M85" s="672"/>
      <c r="N85" s="672"/>
      <c r="O85" s="672"/>
      <c r="P85" s="672"/>
    </row>
    <row r="86" spans="1:16" ht="12.75">
      <c r="A86" s="672"/>
      <c r="B86" s="673"/>
      <c r="C86" s="673"/>
      <c r="D86" s="672"/>
      <c r="E86" s="673"/>
      <c r="F86" s="673"/>
      <c r="G86" s="673"/>
      <c r="H86" s="673"/>
      <c r="I86" s="673"/>
      <c r="J86" s="672"/>
      <c r="K86" s="672"/>
      <c r="L86" s="672"/>
      <c r="M86" s="672"/>
      <c r="N86" s="672"/>
      <c r="O86" s="672"/>
      <c r="P86" s="672"/>
    </row>
    <row r="87" spans="1:16" ht="12.75">
      <c r="A87" s="672"/>
      <c r="B87" s="673"/>
      <c r="C87" s="673"/>
      <c r="D87" s="672"/>
      <c r="E87" s="673"/>
      <c r="F87" s="673"/>
      <c r="G87" s="673"/>
      <c r="H87" s="673"/>
      <c r="I87" s="673"/>
      <c r="J87" s="672"/>
      <c r="K87" s="672"/>
      <c r="L87" s="672"/>
      <c r="M87" s="672"/>
      <c r="N87" s="672"/>
      <c r="O87" s="672"/>
      <c r="P87" s="672"/>
    </row>
    <row r="88" spans="1:16" ht="12.75">
      <c r="A88" s="672"/>
      <c r="B88" s="673"/>
      <c r="C88" s="673"/>
      <c r="D88" s="672"/>
      <c r="E88" s="673"/>
      <c r="F88" s="673"/>
      <c r="G88" s="673"/>
      <c r="H88" s="673"/>
      <c r="I88" s="673"/>
      <c r="J88" s="672"/>
      <c r="K88" s="672"/>
      <c r="L88" s="672"/>
      <c r="M88" s="672"/>
      <c r="N88" s="672"/>
      <c r="O88" s="672"/>
      <c r="P88" s="672"/>
    </row>
    <row r="89" spans="1:16" ht="12.75">
      <c r="A89" s="672"/>
      <c r="B89" s="673"/>
      <c r="C89" s="673"/>
      <c r="D89" s="672"/>
      <c r="E89" s="673"/>
      <c r="F89" s="673"/>
      <c r="G89" s="673"/>
      <c r="H89" s="673"/>
      <c r="I89" s="673"/>
      <c r="J89" s="672"/>
      <c r="K89" s="672"/>
      <c r="L89" s="672"/>
      <c r="M89" s="672"/>
      <c r="N89" s="672"/>
      <c r="O89" s="672"/>
      <c r="P89" s="672"/>
    </row>
    <row r="90" spans="1:16" ht="12.75">
      <c r="A90" s="672"/>
      <c r="B90" s="673"/>
      <c r="C90" s="673"/>
      <c r="D90" s="672"/>
      <c r="E90" s="673"/>
      <c r="F90" s="673"/>
      <c r="G90" s="673"/>
      <c r="H90" s="673"/>
      <c r="I90" s="673"/>
      <c r="J90" s="672"/>
      <c r="K90" s="672"/>
      <c r="L90" s="672"/>
      <c r="M90" s="672"/>
      <c r="N90" s="672"/>
      <c r="O90" s="672"/>
      <c r="P90" s="672"/>
    </row>
    <row r="91" spans="1:16" ht="12.75">
      <c r="A91" s="672"/>
      <c r="B91" s="673"/>
      <c r="C91" s="673"/>
      <c r="D91" s="672"/>
      <c r="E91" s="673"/>
      <c r="F91" s="673"/>
      <c r="G91" s="673"/>
      <c r="H91" s="673"/>
      <c r="I91" s="673"/>
      <c r="J91" s="672"/>
      <c r="K91" s="672"/>
      <c r="L91" s="672"/>
      <c r="M91" s="672"/>
      <c r="N91" s="672"/>
      <c r="O91" s="672"/>
      <c r="P91" s="672"/>
    </row>
    <row r="92" spans="1:16" ht="12.75">
      <c r="A92" s="672"/>
      <c r="B92" s="673"/>
      <c r="C92" s="673"/>
      <c r="D92" s="672"/>
      <c r="E92" s="673"/>
      <c r="F92" s="673"/>
      <c r="G92" s="673"/>
      <c r="H92" s="673"/>
      <c r="I92" s="673"/>
      <c r="J92" s="672"/>
      <c r="K92" s="672"/>
      <c r="L92" s="672"/>
      <c r="M92" s="672"/>
      <c r="N92" s="672"/>
      <c r="O92" s="672"/>
      <c r="P92" s="672"/>
    </row>
    <row r="93" spans="1:16" ht="12.75">
      <c r="A93" s="672"/>
      <c r="B93" s="673"/>
      <c r="C93" s="673"/>
      <c r="D93" s="672"/>
      <c r="E93" s="673"/>
      <c r="F93" s="673"/>
      <c r="G93" s="673"/>
      <c r="H93" s="673"/>
      <c r="I93" s="673"/>
      <c r="J93" s="672"/>
      <c r="K93" s="672"/>
      <c r="L93" s="672"/>
      <c r="M93" s="672"/>
      <c r="N93" s="672"/>
      <c r="O93" s="672"/>
      <c r="P93" s="672"/>
    </row>
    <row r="94" spans="1:16" ht="12.75">
      <c r="A94" s="672"/>
      <c r="B94" s="673"/>
      <c r="C94" s="673"/>
      <c r="D94" s="672"/>
      <c r="E94" s="673"/>
      <c r="F94" s="673"/>
      <c r="G94" s="673"/>
      <c r="H94" s="673"/>
      <c r="I94" s="673"/>
      <c r="J94" s="672"/>
      <c r="K94" s="672"/>
      <c r="L94" s="672"/>
      <c r="M94" s="672"/>
      <c r="N94" s="672"/>
      <c r="O94" s="672"/>
      <c r="P94" s="672"/>
    </row>
    <row r="95" spans="1:16" ht="12.75">
      <c r="A95" s="672"/>
      <c r="B95" s="673"/>
      <c r="C95" s="673"/>
      <c r="D95" s="672"/>
      <c r="E95" s="673"/>
      <c r="F95" s="673"/>
      <c r="G95" s="673"/>
      <c r="H95" s="673"/>
      <c r="I95" s="673"/>
      <c r="J95" s="672"/>
      <c r="K95" s="672"/>
      <c r="L95" s="672"/>
      <c r="M95" s="672"/>
      <c r="N95" s="672"/>
      <c r="O95" s="672"/>
      <c r="P95" s="672"/>
    </row>
    <row r="96" spans="1:16" ht="12.75">
      <c r="A96" s="672"/>
      <c r="B96" s="673"/>
      <c r="C96" s="673"/>
      <c r="D96" s="672"/>
      <c r="E96" s="673"/>
      <c r="F96" s="673"/>
      <c r="G96" s="673"/>
      <c r="H96" s="673"/>
      <c r="I96" s="673"/>
      <c r="J96" s="672"/>
      <c r="K96" s="672"/>
      <c r="L96" s="672"/>
      <c r="M96" s="672"/>
      <c r="N96" s="672"/>
      <c r="O96" s="672"/>
      <c r="P96" s="672"/>
    </row>
    <row r="97" spans="1:16" ht="12.75">
      <c r="A97" s="672"/>
      <c r="B97" s="673"/>
      <c r="C97" s="673"/>
      <c r="D97" s="672"/>
      <c r="E97" s="673"/>
      <c r="F97" s="673"/>
      <c r="G97" s="673"/>
      <c r="H97" s="673"/>
      <c r="I97" s="673"/>
      <c r="J97" s="672"/>
      <c r="K97" s="672"/>
      <c r="L97" s="672"/>
      <c r="M97" s="672"/>
      <c r="N97" s="672"/>
      <c r="O97" s="672"/>
      <c r="P97" s="672"/>
    </row>
    <row r="98" spans="1:16" ht="12.75">
      <c r="A98" s="672"/>
      <c r="B98" s="673"/>
      <c r="C98" s="673"/>
      <c r="D98" s="672"/>
      <c r="E98" s="673"/>
      <c r="F98" s="673"/>
      <c r="G98" s="673"/>
      <c r="H98" s="673"/>
      <c r="I98" s="673"/>
      <c r="J98" s="672"/>
      <c r="K98" s="672"/>
      <c r="L98" s="672"/>
      <c r="M98" s="672"/>
      <c r="N98" s="672"/>
      <c r="O98" s="672"/>
      <c r="P98" s="672"/>
    </row>
    <row r="99" spans="1:16" ht="12.75">
      <c r="A99" s="672"/>
      <c r="B99" s="673"/>
      <c r="C99" s="673"/>
      <c r="D99" s="672"/>
      <c r="E99" s="673"/>
      <c r="F99" s="673"/>
      <c r="G99" s="673"/>
      <c r="H99" s="673"/>
      <c r="I99" s="673"/>
      <c r="J99" s="672"/>
      <c r="K99" s="672"/>
      <c r="L99" s="672"/>
      <c r="M99" s="672"/>
      <c r="N99" s="672"/>
      <c r="O99" s="672"/>
      <c r="P99" s="672"/>
    </row>
    <row r="100" spans="1:16" ht="12.75">
      <c r="A100" s="672"/>
      <c r="B100" s="673"/>
      <c r="C100" s="673"/>
      <c r="D100" s="672"/>
      <c r="E100" s="673"/>
      <c r="F100" s="673"/>
      <c r="G100" s="673"/>
      <c r="H100" s="673"/>
      <c r="I100" s="673"/>
      <c r="J100" s="672"/>
      <c r="K100" s="672"/>
      <c r="L100" s="672"/>
      <c r="M100" s="672"/>
      <c r="N100" s="672"/>
      <c r="O100" s="672"/>
      <c r="P100" s="672"/>
    </row>
    <row r="101" spans="1:16" ht="12.75">
      <c r="A101" s="672"/>
      <c r="B101" s="673"/>
      <c r="C101" s="673"/>
      <c r="D101" s="672"/>
      <c r="E101" s="673"/>
      <c r="F101" s="673"/>
      <c r="G101" s="673"/>
      <c r="H101" s="673"/>
      <c r="I101" s="673"/>
      <c r="J101" s="672"/>
      <c r="K101" s="672"/>
      <c r="L101" s="672"/>
      <c r="M101" s="672"/>
      <c r="N101" s="672"/>
      <c r="O101" s="672"/>
      <c r="P101" s="672"/>
    </row>
    <row r="102" spans="1:16" ht="12.75">
      <c r="A102" s="672"/>
      <c r="B102" s="673"/>
      <c r="C102" s="673"/>
      <c r="D102" s="672"/>
      <c r="E102" s="673"/>
      <c r="F102" s="673"/>
      <c r="G102" s="673"/>
      <c r="H102" s="673"/>
      <c r="I102" s="673"/>
      <c r="J102" s="672"/>
      <c r="K102" s="672"/>
      <c r="L102" s="672"/>
      <c r="M102" s="672"/>
      <c r="N102" s="672"/>
      <c r="O102" s="672"/>
      <c r="P102" s="672"/>
    </row>
    <row r="103" spans="1:16" ht="12.75">
      <c r="A103" s="672"/>
      <c r="B103" s="673"/>
      <c r="C103" s="673"/>
      <c r="D103" s="672"/>
      <c r="E103" s="673"/>
      <c r="F103" s="673"/>
      <c r="G103" s="673"/>
      <c r="H103" s="673"/>
      <c r="I103" s="673"/>
      <c r="J103" s="672"/>
      <c r="K103" s="672"/>
      <c r="L103" s="672"/>
      <c r="M103" s="672"/>
      <c r="N103" s="672"/>
      <c r="O103" s="672"/>
      <c r="P103" s="672"/>
    </row>
    <row r="104" spans="1:16" ht="12.75">
      <c r="A104" s="672"/>
      <c r="B104" s="673"/>
      <c r="C104" s="673"/>
      <c r="D104" s="672"/>
      <c r="E104" s="673"/>
      <c r="F104" s="673"/>
      <c r="G104" s="673"/>
      <c r="H104" s="673"/>
      <c r="I104" s="673"/>
      <c r="J104" s="672"/>
      <c r="K104" s="672"/>
      <c r="L104" s="672"/>
      <c r="M104" s="672"/>
      <c r="N104" s="672"/>
      <c r="O104" s="672"/>
      <c r="P104" s="672"/>
    </row>
    <row r="105" spans="1:16" ht="12.75">
      <c r="A105" s="672"/>
      <c r="B105" s="673"/>
      <c r="C105" s="673"/>
      <c r="D105" s="672"/>
      <c r="E105" s="673"/>
      <c r="F105" s="673"/>
      <c r="G105" s="673"/>
      <c r="H105" s="673"/>
      <c r="I105" s="673"/>
      <c r="J105" s="672"/>
      <c r="K105" s="672"/>
      <c r="L105" s="672"/>
      <c r="M105" s="672"/>
      <c r="N105" s="672"/>
      <c r="O105" s="672"/>
      <c r="P105" s="672"/>
    </row>
    <row r="106" spans="1:16" ht="12.75">
      <c r="A106" s="672"/>
      <c r="B106" s="673"/>
      <c r="C106" s="673"/>
      <c r="D106" s="672"/>
      <c r="E106" s="673"/>
      <c r="F106" s="673"/>
      <c r="G106" s="673"/>
      <c r="H106" s="673"/>
      <c r="I106" s="673"/>
      <c r="J106" s="672"/>
      <c r="K106" s="672"/>
      <c r="L106" s="672"/>
      <c r="M106" s="672"/>
      <c r="N106" s="672"/>
      <c r="O106" s="672"/>
      <c r="P106" s="672"/>
    </row>
    <row r="107" spans="1:16" ht="12.75">
      <c r="A107" s="672"/>
      <c r="B107" s="673"/>
      <c r="C107" s="673"/>
      <c r="D107" s="672"/>
      <c r="E107" s="673"/>
      <c r="F107" s="673"/>
      <c r="G107" s="673"/>
      <c r="H107" s="673"/>
      <c r="I107" s="673"/>
      <c r="J107" s="672"/>
      <c r="K107" s="672"/>
      <c r="L107" s="672"/>
      <c r="M107" s="672"/>
      <c r="N107" s="672"/>
      <c r="O107" s="672"/>
      <c r="P107" s="672"/>
    </row>
    <row r="108" spans="1:3" ht="12.75">
      <c r="A108" s="672"/>
      <c r="B108" s="673"/>
      <c r="C108" s="673"/>
    </row>
  </sheetData>
  <sheetProtection/>
  <mergeCells count="23">
    <mergeCell ref="K10:P10"/>
    <mergeCell ref="O11:P12"/>
    <mergeCell ref="K9:P9"/>
    <mergeCell ref="H9:H13"/>
    <mergeCell ref="I9:I13"/>
    <mergeCell ref="J9:J13"/>
    <mergeCell ref="C9:C13"/>
    <mergeCell ref="D9:D13"/>
    <mergeCell ref="E9:E13"/>
    <mergeCell ref="F9:F13"/>
    <mergeCell ref="G9:G13"/>
    <mergeCell ref="A6:F6"/>
    <mergeCell ref="A7:P7"/>
    <mergeCell ref="B9:B13"/>
    <mergeCell ref="Q9:Q13"/>
    <mergeCell ref="A1:P1"/>
    <mergeCell ref="A2:P2"/>
    <mergeCell ref="A3:P3"/>
    <mergeCell ref="M11:N11"/>
    <mergeCell ref="A5:M5"/>
    <mergeCell ref="A8:P8"/>
    <mergeCell ref="K11:L11"/>
    <mergeCell ref="A9:A13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3">
      <selection activeCell="G48" sqref="G48"/>
    </sheetView>
  </sheetViews>
  <sheetFormatPr defaultColWidth="9.140625" defaultRowHeight="12.75"/>
  <cols>
    <col min="1" max="1" width="61.28125" style="710" customWidth="1"/>
    <col min="2" max="2" width="7.421875" style="712" customWidth="1"/>
    <col min="3" max="4" width="5.7109375" style="710" customWidth="1"/>
    <col min="5" max="9" width="5.7109375" style="712" customWidth="1"/>
    <col min="10" max="28" width="5.7109375" style="710" customWidth="1"/>
    <col min="29" max="16384" width="9.140625" style="710" customWidth="1"/>
  </cols>
  <sheetData>
    <row r="1" spans="1:22" ht="29.25" customHeight="1">
      <c r="A1" s="1453" t="s">
        <v>119</v>
      </c>
      <c r="B1" s="1453"/>
      <c r="C1" s="1453"/>
      <c r="D1" s="1453"/>
      <c r="E1" s="1453"/>
      <c r="F1" s="1453"/>
      <c r="G1" s="1453"/>
      <c r="H1" s="1453"/>
      <c r="I1" s="1453"/>
      <c r="J1" s="1453"/>
      <c r="K1" s="1453"/>
      <c r="L1" s="1453"/>
      <c r="M1" s="1453"/>
      <c r="N1" s="1453"/>
      <c r="O1" s="1453"/>
      <c r="P1" s="1453"/>
      <c r="Q1" s="1453"/>
      <c r="R1" s="1453"/>
      <c r="S1" s="1453"/>
      <c r="T1" s="1453"/>
      <c r="U1" s="1453"/>
      <c r="V1" s="1453"/>
    </row>
    <row r="2" spans="1:19" ht="12.75" customHeight="1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</row>
    <row r="3" spans="1:19" ht="12.75" customHeight="1">
      <c r="A3" s="1454" t="s">
        <v>120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713"/>
      <c r="N3" s="716"/>
      <c r="O3" s="716"/>
      <c r="P3" s="716"/>
      <c r="Q3" s="716"/>
      <c r="R3" s="716"/>
      <c r="S3" s="717"/>
    </row>
    <row r="4" spans="1:19" ht="12.75" customHeight="1">
      <c r="A4" s="713" t="s">
        <v>20</v>
      </c>
      <c r="B4" s="709"/>
      <c r="C4" s="713"/>
      <c r="D4" s="713"/>
      <c r="E4" s="709"/>
      <c r="F4" s="709"/>
      <c r="G4" s="709"/>
      <c r="H4" s="709"/>
      <c r="I4" s="709"/>
      <c r="J4" s="713"/>
      <c r="K4" s="713"/>
      <c r="L4" s="713"/>
      <c r="M4" s="713"/>
      <c r="N4" s="713"/>
      <c r="O4" s="713"/>
      <c r="P4" s="713"/>
      <c r="Q4" s="713"/>
      <c r="R4" s="713"/>
      <c r="S4" s="717"/>
    </row>
    <row r="5" spans="1:19" ht="12.75" customHeight="1">
      <c r="A5" s="1455" t="s">
        <v>21</v>
      </c>
      <c r="B5" s="1455"/>
      <c r="C5" s="1455"/>
      <c r="D5" s="1455"/>
      <c r="E5" s="1455"/>
      <c r="F5" s="1455"/>
      <c r="G5" s="1455"/>
      <c r="H5" s="1455"/>
      <c r="I5" s="1455"/>
      <c r="J5" s="1455"/>
      <c r="K5" s="1455"/>
      <c r="L5" s="1455"/>
      <c r="M5" s="1455"/>
      <c r="N5" s="1455"/>
      <c r="O5" s="1455"/>
      <c r="P5" s="1455"/>
      <c r="Q5" s="1455"/>
      <c r="R5" s="1455"/>
      <c r="S5" s="1455"/>
    </row>
    <row r="6" spans="1:19" ht="12.75" customHeight="1">
      <c r="A6" s="713" t="s">
        <v>121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</row>
    <row r="7" spans="1:19" ht="12.75" customHeight="1">
      <c r="A7" s="1455" t="s">
        <v>122</v>
      </c>
      <c r="B7" s="1455"/>
      <c r="C7" s="1455"/>
      <c r="D7" s="1455"/>
      <c r="E7" s="1455"/>
      <c r="F7" s="1455"/>
      <c r="G7" s="1455"/>
      <c r="H7" s="1455"/>
      <c r="I7" s="1455"/>
      <c r="J7" s="1455"/>
      <c r="K7" s="1455"/>
      <c r="L7" s="1455"/>
      <c r="M7" s="1455"/>
      <c r="N7" s="1455"/>
      <c r="O7" s="1455"/>
      <c r="P7" s="1455"/>
      <c r="Q7" s="1455"/>
      <c r="R7" s="1455"/>
      <c r="S7" s="1455"/>
    </row>
    <row r="8" spans="1:19" ht="12.75" customHeight="1" thickBot="1">
      <c r="A8" s="713"/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</row>
    <row r="9" spans="1:29" ht="15" customHeight="1" thickBot="1">
      <c r="A9" s="1430" t="s">
        <v>0</v>
      </c>
      <c r="B9" s="1433" t="s">
        <v>17</v>
      </c>
      <c r="C9" s="1434" t="s">
        <v>7</v>
      </c>
      <c r="D9" s="1435"/>
      <c r="E9" s="1435"/>
      <c r="F9" s="1435"/>
      <c r="G9" s="1435"/>
      <c r="H9" s="1435"/>
      <c r="I9" s="1435"/>
      <c r="J9" s="1435"/>
      <c r="K9" s="1435"/>
      <c r="L9" s="1435"/>
      <c r="M9" s="1435"/>
      <c r="N9" s="1435"/>
      <c r="O9" s="1435"/>
      <c r="P9" s="1435"/>
      <c r="Q9" s="1435"/>
      <c r="R9" s="1435"/>
      <c r="S9" s="1435"/>
      <c r="T9" s="1435"/>
      <c r="U9" s="1435"/>
      <c r="V9" s="1435"/>
      <c r="W9" s="1435"/>
      <c r="X9" s="1435"/>
      <c r="Y9" s="1435"/>
      <c r="Z9" s="1435"/>
      <c r="AA9" s="1435"/>
      <c r="AB9" s="1435"/>
      <c r="AC9" s="1436"/>
    </row>
    <row r="10" spans="1:29" ht="11.25" customHeight="1" thickBot="1">
      <c r="A10" s="1431"/>
      <c r="B10" s="1428"/>
      <c r="C10" s="1437" t="s">
        <v>10</v>
      </c>
      <c r="D10" s="720"/>
      <c r="E10" s="1441" t="s">
        <v>1</v>
      </c>
      <c r="F10" s="1444" t="s">
        <v>123</v>
      </c>
      <c r="G10" s="1447" t="s">
        <v>124</v>
      </c>
      <c r="H10" s="1447" t="s">
        <v>125</v>
      </c>
      <c r="I10" s="1447" t="s">
        <v>18</v>
      </c>
      <c r="J10" s="1450" t="s">
        <v>19</v>
      </c>
      <c r="K10" s="1424" t="s">
        <v>15</v>
      </c>
      <c r="L10" s="1424"/>
      <c r="M10" s="1425"/>
      <c r="N10" s="1426"/>
      <c r="O10" s="1426"/>
      <c r="P10" s="1427"/>
      <c r="Q10" s="1424" t="s">
        <v>16</v>
      </c>
      <c r="R10" s="1424"/>
      <c r="S10" s="1425"/>
      <c r="T10" s="1426"/>
      <c r="U10" s="1426"/>
      <c r="V10" s="1427"/>
      <c r="W10" s="1424" t="s">
        <v>24</v>
      </c>
      <c r="X10" s="1424"/>
      <c r="Y10" s="1425"/>
      <c r="Z10" s="1426"/>
      <c r="AA10" s="1426"/>
      <c r="AB10" s="1427"/>
      <c r="AC10" s="721"/>
    </row>
    <row r="11" spans="1:29" ht="12.75" customHeight="1">
      <c r="A11" s="1431"/>
      <c r="B11" s="1428"/>
      <c r="C11" s="1438"/>
      <c r="D11" s="1428" t="s">
        <v>126</v>
      </c>
      <c r="E11" s="1442"/>
      <c r="F11" s="1445"/>
      <c r="G11" s="1448"/>
      <c r="H11" s="1448"/>
      <c r="I11" s="1448"/>
      <c r="J11" s="1451"/>
      <c r="K11" s="1411" t="s">
        <v>2</v>
      </c>
      <c r="L11" s="1412"/>
      <c r="M11" s="1413" t="s">
        <v>11</v>
      </c>
      <c r="N11" s="1411"/>
      <c r="O11" s="1414" t="s">
        <v>3</v>
      </c>
      <c r="P11" s="1415"/>
      <c r="Q11" s="1411" t="s">
        <v>2</v>
      </c>
      <c r="R11" s="1412"/>
      <c r="S11" s="1413" t="s">
        <v>11</v>
      </c>
      <c r="T11" s="1411"/>
      <c r="U11" s="1414" t="s">
        <v>3</v>
      </c>
      <c r="V11" s="1415"/>
      <c r="W11" s="1411" t="s">
        <v>2</v>
      </c>
      <c r="X11" s="1412"/>
      <c r="Y11" s="1413" t="s">
        <v>11</v>
      </c>
      <c r="Z11" s="1411"/>
      <c r="AA11" s="1414" t="s">
        <v>3</v>
      </c>
      <c r="AB11" s="1415"/>
      <c r="AC11" s="1418" t="s">
        <v>3</v>
      </c>
    </row>
    <row r="12" spans="1:29" ht="12.75" customHeight="1" thickBot="1">
      <c r="A12" s="1431"/>
      <c r="B12" s="1428"/>
      <c r="C12" s="1439"/>
      <c r="D12" s="1428"/>
      <c r="E12" s="1442"/>
      <c r="F12" s="1445"/>
      <c r="G12" s="1448"/>
      <c r="H12" s="1448"/>
      <c r="I12" s="1448"/>
      <c r="J12" s="1451"/>
      <c r="K12" s="1420" t="s">
        <v>4</v>
      </c>
      <c r="L12" s="1421"/>
      <c r="M12" s="1422" t="s">
        <v>127</v>
      </c>
      <c r="N12" s="1423"/>
      <c r="O12" s="1416"/>
      <c r="P12" s="1417"/>
      <c r="Q12" s="1420" t="s">
        <v>4</v>
      </c>
      <c r="R12" s="1421"/>
      <c r="S12" s="1422" t="s">
        <v>128</v>
      </c>
      <c r="T12" s="1423"/>
      <c r="U12" s="1416"/>
      <c r="V12" s="1417"/>
      <c r="W12" s="1420" t="s">
        <v>4</v>
      </c>
      <c r="X12" s="1421"/>
      <c r="Y12" s="1422" t="s">
        <v>4</v>
      </c>
      <c r="Z12" s="1423"/>
      <c r="AA12" s="1416"/>
      <c r="AB12" s="1417"/>
      <c r="AC12" s="1419"/>
    </row>
    <row r="13" spans="1:29" ht="19.5" customHeight="1" thickBot="1">
      <c r="A13" s="1432"/>
      <c r="B13" s="1429"/>
      <c r="C13" s="1440"/>
      <c r="D13" s="1429"/>
      <c r="E13" s="1443"/>
      <c r="F13" s="1446"/>
      <c r="G13" s="1449"/>
      <c r="H13" s="1449"/>
      <c r="I13" s="1449"/>
      <c r="J13" s="1452"/>
      <c r="K13" s="722" t="s">
        <v>12</v>
      </c>
      <c r="L13" s="718" t="s">
        <v>13</v>
      </c>
      <c r="M13" s="723" t="s">
        <v>12</v>
      </c>
      <c r="N13" s="719" t="s">
        <v>13</v>
      </c>
      <c r="O13" s="724" t="s">
        <v>12</v>
      </c>
      <c r="P13" s="725" t="s">
        <v>13</v>
      </c>
      <c r="Q13" s="722" t="s">
        <v>12</v>
      </c>
      <c r="R13" s="718" t="s">
        <v>13</v>
      </c>
      <c r="S13" s="723" t="s">
        <v>12</v>
      </c>
      <c r="T13" s="719" t="s">
        <v>13</v>
      </c>
      <c r="U13" s="724" t="s">
        <v>12</v>
      </c>
      <c r="V13" s="725" t="s">
        <v>13</v>
      </c>
      <c r="W13" s="722" t="s">
        <v>12</v>
      </c>
      <c r="X13" s="718" t="s">
        <v>13</v>
      </c>
      <c r="Y13" s="723" t="s">
        <v>12</v>
      </c>
      <c r="Z13" s="719" t="s">
        <v>13</v>
      </c>
      <c r="AA13" s="724" t="s">
        <v>12</v>
      </c>
      <c r="AB13" s="725" t="s">
        <v>13</v>
      </c>
      <c r="AC13" s="726" t="s">
        <v>8</v>
      </c>
    </row>
    <row r="14" spans="1:29" ht="15.75" customHeight="1">
      <c r="A14" s="727" t="s">
        <v>129</v>
      </c>
      <c r="B14" s="728"/>
      <c r="C14" s="729"/>
      <c r="D14" s="730"/>
      <c r="E14" s="731"/>
      <c r="F14" s="732"/>
      <c r="G14" s="733"/>
      <c r="H14" s="733"/>
      <c r="I14" s="733"/>
      <c r="J14" s="734"/>
      <c r="K14" s="735"/>
      <c r="L14" s="735"/>
      <c r="M14" s="736"/>
      <c r="N14" s="737"/>
      <c r="O14" s="738"/>
      <c r="P14" s="738"/>
      <c r="Q14" s="735"/>
      <c r="R14" s="735"/>
      <c r="S14" s="736"/>
      <c r="T14" s="737"/>
      <c r="U14" s="738"/>
      <c r="V14" s="738"/>
      <c r="W14" s="735"/>
      <c r="X14" s="735"/>
      <c r="Y14" s="736"/>
      <c r="Z14" s="737"/>
      <c r="AA14" s="738"/>
      <c r="AB14" s="739"/>
      <c r="AC14" s="740"/>
    </row>
    <row r="15" spans="1:29" s="112" customFormat="1" ht="13.5" customHeight="1">
      <c r="A15" s="741" t="s">
        <v>130</v>
      </c>
      <c r="B15" s="742">
        <v>2</v>
      </c>
      <c r="C15" s="743">
        <v>54</v>
      </c>
      <c r="D15" s="744">
        <v>44</v>
      </c>
      <c r="E15" s="745">
        <v>44</v>
      </c>
      <c r="F15" s="746"/>
      <c r="G15" s="747"/>
      <c r="H15" s="747">
        <v>4</v>
      </c>
      <c r="I15" s="747">
        <v>10</v>
      </c>
      <c r="J15" s="748">
        <v>2</v>
      </c>
      <c r="K15" s="749">
        <v>44</v>
      </c>
      <c r="L15" s="750"/>
      <c r="M15" s="751"/>
      <c r="N15" s="752"/>
      <c r="O15" s="753">
        <v>44</v>
      </c>
      <c r="P15" s="754"/>
      <c r="Q15" s="755"/>
      <c r="R15" s="750"/>
      <c r="S15" s="751"/>
      <c r="T15" s="752"/>
      <c r="U15" s="753"/>
      <c r="V15" s="754"/>
      <c r="W15" s="755"/>
      <c r="X15" s="750"/>
      <c r="Y15" s="751"/>
      <c r="Z15" s="752"/>
      <c r="AA15" s="753"/>
      <c r="AB15" s="754"/>
      <c r="AC15" s="756">
        <v>44</v>
      </c>
    </row>
    <row r="16" spans="1:29" s="112" customFormat="1" ht="15" customHeight="1">
      <c r="A16" s="757" t="s">
        <v>69</v>
      </c>
      <c r="B16" s="742">
        <v>1</v>
      </c>
      <c r="C16" s="743">
        <v>27</v>
      </c>
      <c r="D16" s="758">
        <v>22</v>
      </c>
      <c r="E16" s="759">
        <v>22</v>
      </c>
      <c r="F16" s="746"/>
      <c r="G16" s="747"/>
      <c r="H16" s="760">
        <v>2</v>
      </c>
      <c r="I16" s="747">
        <v>5</v>
      </c>
      <c r="J16" s="688">
        <v>2</v>
      </c>
      <c r="K16" s="761">
        <v>22</v>
      </c>
      <c r="L16" s="762"/>
      <c r="M16" s="763"/>
      <c r="N16" s="764"/>
      <c r="O16" s="765">
        <v>22</v>
      </c>
      <c r="P16" s="766"/>
      <c r="Q16" s="767"/>
      <c r="R16" s="762"/>
      <c r="S16" s="747"/>
      <c r="T16" s="764"/>
      <c r="U16" s="768"/>
      <c r="V16" s="766"/>
      <c r="W16" s="767"/>
      <c r="X16" s="762"/>
      <c r="Y16" s="747"/>
      <c r="Z16" s="764"/>
      <c r="AA16" s="768"/>
      <c r="AB16" s="766"/>
      <c r="AC16" s="688">
        <v>22</v>
      </c>
    </row>
    <row r="17" spans="1:29" s="112" customFormat="1" ht="15" customHeight="1">
      <c r="A17" s="769" t="s">
        <v>131</v>
      </c>
      <c r="B17" s="742">
        <v>5</v>
      </c>
      <c r="C17" s="743">
        <v>135</v>
      </c>
      <c r="D17" s="744">
        <v>44</v>
      </c>
      <c r="E17" s="770"/>
      <c r="F17" s="746">
        <v>44</v>
      </c>
      <c r="G17" s="747"/>
      <c r="H17" s="760">
        <v>4</v>
      </c>
      <c r="I17" s="747">
        <v>91</v>
      </c>
      <c r="J17" s="688">
        <v>2</v>
      </c>
      <c r="K17" s="767"/>
      <c r="L17" s="762"/>
      <c r="M17" s="763"/>
      <c r="N17" s="764"/>
      <c r="O17" s="771"/>
      <c r="P17" s="766"/>
      <c r="Q17" s="767"/>
      <c r="R17" s="762"/>
      <c r="S17" s="747"/>
      <c r="T17" s="764"/>
      <c r="U17" s="768"/>
      <c r="V17" s="766"/>
      <c r="W17" s="767"/>
      <c r="X17" s="762">
        <v>44</v>
      </c>
      <c r="Y17" s="747"/>
      <c r="Z17" s="764"/>
      <c r="AA17" s="768"/>
      <c r="AB17" s="766">
        <v>44</v>
      </c>
      <c r="AC17" s="688">
        <v>44</v>
      </c>
    </row>
    <row r="18" spans="1:29" s="112" customFormat="1" ht="15" customHeight="1">
      <c r="A18" s="769" t="s">
        <v>37</v>
      </c>
      <c r="B18" s="742">
        <v>2</v>
      </c>
      <c r="C18" s="743">
        <v>54</v>
      </c>
      <c r="D18" s="744">
        <v>44</v>
      </c>
      <c r="E18" s="759">
        <v>44</v>
      </c>
      <c r="F18" s="746"/>
      <c r="G18" s="747"/>
      <c r="H18" s="760">
        <v>4</v>
      </c>
      <c r="I18" s="747">
        <v>10</v>
      </c>
      <c r="J18" s="688">
        <v>2</v>
      </c>
      <c r="K18" s="761">
        <v>22</v>
      </c>
      <c r="L18" s="762"/>
      <c r="M18" s="760">
        <v>22</v>
      </c>
      <c r="N18" s="764"/>
      <c r="O18" s="765">
        <v>44</v>
      </c>
      <c r="P18" s="766"/>
      <c r="Q18" s="767"/>
      <c r="R18" s="762"/>
      <c r="S18" s="747"/>
      <c r="T18" s="764"/>
      <c r="U18" s="768"/>
      <c r="V18" s="766"/>
      <c r="W18" s="767"/>
      <c r="X18" s="762"/>
      <c r="Y18" s="747"/>
      <c r="Z18" s="764"/>
      <c r="AA18" s="768"/>
      <c r="AB18" s="766"/>
      <c r="AC18" s="688">
        <v>44</v>
      </c>
    </row>
    <row r="19" spans="1:29" s="112" customFormat="1" ht="15" customHeight="1">
      <c r="A19" s="1409" t="s">
        <v>132</v>
      </c>
      <c r="B19" s="742"/>
      <c r="C19" s="743"/>
      <c r="D19" s="744"/>
      <c r="E19" s="759"/>
      <c r="F19" s="746"/>
      <c r="G19" s="747"/>
      <c r="H19" s="760"/>
      <c r="I19" s="747"/>
      <c r="J19" s="688"/>
      <c r="K19" s="761"/>
      <c r="L19" s="762"/>
      <c r="M19" s="760"/>
      <c r="N19" s="764"/>
      <c r="O19" s="765"/>
      <c r="P19" s="766"/>
      <c r="Q19" s="767"/>
      <c r="R19" s="762"/>
      <c r="S19" s="747"/>
      <c r="T19" s="764"/>
      <c r="U19" s="768"/>
      <c r="V19" s="766"/>
      <c r="W19" s="767"/>
      <c r="X19" s="762"/>
      <c r="Y19" s="747"/>
      <c r="Z19" s="764"/>
      <c r="AA19" s="768"/>
      <c r="AB19" s="766"/>
      <c r="AC19" s="688"/>
    </row>
    <row r="20" spans="1:29" s="112" customFormat="1" ht="15" customHeight="1">
      <c r="A20" s="1410"/>
      <c r="B20" s="742"/>
      <c r="C20" s="743"/>
      <c r="D20" s="744"/>
      <c r="E20" s="759"/>
      <c r="F20" s="746"/>
      <c r="G20" s="747"/>
      <c r="H20" s="760"/>
      <c r="I20" s="747"/>
      <c r="J20" s="688"/>
      <c r="K20" s="761"/>
      <c r="L20" s="762"/>
      <c r="M20" s="760"/>
      <c r="N20" s="764"/>
      <c r="O20" s="765"/>
      <c r="P20" s="766"/>
      <c r="Q20" s="767"/>
      <c r="R20" s="762"/>
      <c r="S20" s="747"/>
      <c r="T20" s="764"/>
      <c r="U20" s="768"/>
      <c r="V20" s="766"/>
      <c r="W20" s="767"/>
      <c r="X20" s="762"/>
      <c r="Y20" s="747"/>
      <c r="Z20" s="764"/>
      <c r="AA20" s="768"/>
      <c r="AB20" s="766"/>
      <c r="AC20" s="688"/>
    </row>
    <row r="21" spans="1:29" s="777" customFormat="1" ht="13.5" customHeight="1">
      <c r="A21" s="772" t="s">
        <v>133</v>
      </c>
      <c r="B21" s="742">
        <v>10</v>
      </c>
      <c r="C21" s="743">
        <v>270</v>
      </c>
      <c r="D21" s="744">
        <v>264</v>
      </c>
      <c r="E21" s="773">
        <f>D21*0.3</f>
        <v>79.2</v>
      </c>
      <c r="F21" s="774">
        <f>D21-E21</f>
        <v>184.8</v>
      </c>
      <c r="G21" s="747"/>
      <c r="H21" s="747">
        <v>20</v>
      </c>
      <c r="I21" s="747">
        <v>6</v>
      </c>
      <c r="J21" s="748">
        <v>9</v>
      </c>
      <c r="K21" s="750">
        <v>60</v>
      </c>
      <c r="L21" s="750">
        <v>140</v>
      </c>
      <c r="M21" s="751">
        <v>19</v>
      </c>
      <c r="N21" s="752">
        <v>45</v>
      </c>
      <c r="O21" s="753">
        <f>SUM(K21,M21)</f>
        <v>79</v>
      </c>
      <c r="P21" s="754">
        <f>SUM(L21,N21)</f>
        <v>185</v>
      </c>
      <c r="Q21" s="775"/>
      <c r="R21" s="775"/>
      <c r="S21" s="776"/>
      <c r="T21" s="752"/>
      <c r="U21" s="753"/>
      <c r="V21" s="754"/>
      <c r="W21" s="750"/>
      <c r="X21" s="750"/>
      <c r="Y21" s="751"/>
      <c r="Z21" s="752"/>
      <c r="AA21" s="753">
        <f>SUM(W21,Y21)</f>
        <v>0</v>
      </c>
      <c r="AB21" s="754">
        <f>SUM(X21,Z21)</f>
        <v>0</v>
      </c>
      <c r="AC21" s="756">
        <v>264</v>
      </c>
    </row>
    <row r="22" spans="1:29" s="777" customFormat="1" ht="13.5" customHeight="1">
      <c r="A22" s="778" t="s">
        <v>134</v>
      </c>
      <c r="B22" s="742"/>
      <c r="C22" s="743"/>
      <c r="D22" s="744"/>
      <c r="E22" s="773"/>
      <c r="F22" s="774"/>
      <c r="G22" s="747"/>
      <c r="H22" s="747"/>
      <c r="I22" s="747"/>
      <c r="J22" s="748"/>
      <c r="K22" s="779">
        <v>20</v>
      </c>
      <c r="L22" s="779">
        <v>49</v>
      </c>
      <c r="M22" s="780"/>
      <c r="N22" s="781"/>
      <c r="O22" s="753"/>
      <c r="P22" s="754"/>
      <c r="Q22" s="775"/>
      <c r="R22" s="775"/>
      <c r="S22" s="776"/>
      <c r="T22" s="752"/>
      <c r="U22" s="753"/>
      <c r="V22" s="754"/>
      <c r="W22" s="750"/>
      <c r="X22" s="750"/>
      <c r="Y22" s="751"/>
      <c r="Z22" s="752"/>
      <c r="AA22" s="753"/>
      <c r="AB22" s="754"/>
      <c r="AC22" s="756"/>
    </row>
    <row r="23" spans="1:29" s="777" customFormat="1" ht="13.5" customHeight="1">
      <c r="A23" s="778" t="s">
        <v>135</v>
      </c>
      <c r="B23" s="742"/>
      <c r="C23" s="743"/>
      <c r="D23" s="744"/>
      <c r="E23" s="773"/>
      <c r="F23" s="774"/>
      <c r="G23" s="747"/>
      <c r="H23" s="747"/>
      <c r="I23" s="747"/>
      <c r="J23" s="748"/>
      <c r="K23" s="779">
        <v>20</v>
      </c>
      <c r="L23" s="779"/>
      <c r="M23" s="780"/>
      <c r="N23" s="781">
        <v>21</v>
      </c>
      <c r="O23" s="753"/>
      <c r="P23" s="754"/>
      <c r="Q23" s="775"/>
      <c r="R23" s="775"/>
      <c r="S23" s="776"/>
      <c r="T23" s="752"/>
      <c r="U23" s="753"/>
      <c r="V23" s="754"/>
      <c r="W23" s="750"/>
      <c r="X23" s="750"/>
      <c r="Y23" s="751"/>
      <c r="Z23" s="752"/>
      <c r="AA23" s="753"/>
      <c r="AB23" s="754"/>
      <c r="AC23" s="756"/>
    </row>
    <row r="24" spans="1:29" s="777" customFormat="1" ht="13.5" customHeight="1">
      <c r="A24" s="778" t="s">
        <v>136</v>
      </c>
      <c r="B24" s="742"/>
      <c r="C24" s="743"/>
      <c r="D24" s="744"/>
      <c r="E24" s="773"/>
      <c r="F24" s="774"/>
      <c r="G24" s="747"/>
      <c r="H24" s="747"/>
      <c r="I24" s="747"/>
      <c r="J24" s="748"/>
      <c r="K24" s="779"/>
      <c r="L24" s="779"/>
      <c r="M24" s="780">
        <v>19</v>
      </c>
      <c r="N24" s="781"/>
      <c r="O24" s="753"/>
      <c r="P24" s="754"/>
      <c r="Q24" s="775"/>
      <c r="R24" s="775"/>
      <c r="S24" s="776"/>
      <c r="T24" s="752"/>
      <c r="U24" s="753"/>
      <c r="V24" s="754"/>
      <c r="W24" s="750"/>
      <c r="X24" s="750"/>
      <c r="Y24" s="751"/>
      <c r="Z24" s="752"/>
      <c r="AA24" s="753"/>
      <c r="AB24" s="754"/>
      <c r="AC24" s="756"/>
    </row>
    <row r="25" spans="1:29" s="777" customFormat="1" ht="13.5" customHeight="1">
      <c r="A25" s="778" t="s">
        <v>137</v>
      </c>
      <c r="B25" s="742"/>
      <c r="C25" s="743"/>
      <c r="D25" s="744"/>
      <c r="E25" s="773"/>
      <c r="F25" s="774"/>
      <c r="G25" s="747"/>
      <c r="H25" s="747"/>
      <c r="I25" s="747"/>
      <c r="J25" s="748"/>
      <c r="K25" s="779">
        <v>20</v>
      </c>
      <c r="L25" s="779">
        <v>91</v>
      </c>
      <c r="M25" s="780"/>
      <c r="N25" s="781">
        <v>24</v>
      </c>
      <c r="O25" s="753"/>
      <c r="P25" s="754"/>
      <c r="Q25" s="775"/>
      <c r="R25" s="775"/>
      <c r="S25" s="776"/>
      <c r="T25" s="752"/>
      <c r="U25" s="753"/>
      <c r="V25" s="754"/>
      <c r="W25" s="750"/>
      <c r="X25" s="750"/>
      <c r="Y25" s="751"/>
      <c r="Z25" s="752"/>
      <c r="AA25" s="753"/>
      <c r="AB25" s="754"/>
      <c r="AC25" s="756"/>
    </row>
    <row r="26" spans="1:29" s="777" customFormat="1" ht="15" customHeight="1">
      <c r="A26" s="772" t="s">
        <v>138</v>
      </c>
      <c r="B26" s="742">
        <v>10</v>
      </c>
      <c r="C26" s="743">
        <v>270</v>
      </c>
      <c r="D26" s="744">
        <v>220</v>
      </c>
      <c r="E26" s="773">
        <f aca="true" t="shared" si="0" ref="E26:E32">D26*0.3</f>
        <v>66</v>
      </c>
      <c r="F26" s="774">
        <f aca="true" t="shared" si="1" ref="F26:F32">D26-E26</f>
        <v>154</v>
      </c>
      <c r="G26" s="747"/>
      <c r="H26" s="747">
        <v>20</v>
      </c>
      <c r="I26" s="747">
        <v>50</v>
      </c>
      <c r="J26" s="748">
        <v>9</v>
      </c>
      <c r="K26" s="750"/>
      <c r="L26" s="750"/>
      <c r="M26" s="782">
        <v>34</v>
      </c>
      <c r="N26" s="783">
        <v>98</v>
      </c>
      <c r="O26" s="753">
        <f aca="true" t="shared" si="2" ref="O26:P37">SUM(K26,M26)</f>
        <v>34</v>
      </c>
      <c r="P26" s="754">
        <f t="shared" si="2"/>
        <v>98</v>
      </c>
      <c r="Q26" s="749">
        <v>32</v>
      </c>
      <c r="R26" s="749">
        <v>56</v>
      </c>
      <c r="S26" s="751"/>
      <c r="T26" s="752"/>
      <c r="U26" s="753">
        <f>SUM(Q26,S26)</f>
        <v>32</v>
      </c>
      <c r="V26" s="754">
        <f>SUM(R26,T26)</f>
        <v>56</v>
      </c>
      <c r="W26" s="750"/>
      <c r="X26" s="750"/>
      <c r="Y26" s="751"/>
      <c r="Z26" s="752"/>
      <c r="AA26" s="753">
        <f aca="true" t="shared" si="3" ref="AA26:AB37">SUM(W26,Y26)</f>
        <v>0</v>
      </c>
      <c r="AB26" s="754">
        <f t="shared" si="3"/>
        <v>0</v>
      </c>
      <c r="AC26" s="756">
        <v>220</v>
      </c>
    </row>
    <row r="27" spans="1:29" s="112" customFormat="1" ht="15" customHeight="1">
      <c r="A27" s="772" t="s">
        <v>139</v>
      </c>
      <c r="B27" s="742">
        <v>10</v>
      </c>
      <c r="C27" s="743">
        <v>270</v>
      </c>
      <c r="D27" s="744">
        <v>220</v>
      </c>
      <c r="E27" s="773">
        <f t="shared" si="0"/>
        <v>66</v>
      </c>
      <c r="F27" s="774">
        <f t="shared" si="1"/>
        <v>154</v>
      </c>
      <c r="G27" s="747"/>
      <c r="H27" s="747">
        <v>20</v>
      </c>
      <c r="I27" s="747">
        <v>50</v>
      </c>
      <c r="J27" s="748">
        <v>9</v>
      </c>
      <c r="K27" s="750"/>
      <c r="L27" s="750"/>
      <c r="M27" s="751"/>
      <c r="N27" s="752"/>
      <c r="O27" s="753">
        <f t="shared" si="2"/>
        <v>0</v>
      </c>
      <c r="P27" s="754">
        <f t="shared" si="2"/>
        <v>0</v>
      </c>
      <c r="Q27" s="750"/>
      <c r="R27" s="750"/>
      <c r="S27" s="751">
        <v>37</v>
      </c>
      <c r="T27" s="752">
        <v>73</v>
      </c>
      <c r="U27" s="753">
        <f aca="true" t="shared" si="4" ref="U27:V37">SUM(Q27,S27)</f>
        <v>37</v>
      </c>
      <c r="V27" s="754">
        <f t="shared" si="4"/>
        <v>73</v>
      </c>
      <c r="W27" s="749">
        <v>29</v>
      </c>
      <c r="X27" s="749">
        <v>81</v>
      </c>
      <c r="Y27" s="751"/>
      <c r="Z27" s="752"/>
      <c r="AA27" s="753">
        <f t="shared" si="3"/>
        <v>29</v>
      </c>
      <c r="AB27" s="754">
        <f t="shared" si="3"/>
        <v>81</v>
      </c>
      <c r="AC27" s="756">
        <v>220</v>
      </c>
    </row>
    <row r="28" spans="1:29" s="112" customFormat="1" ht="30" customHeight="1">
      <c r="A28" s="772" t="s">
        <v>140</v>
      </c>
      <c r="B28" s="742">
        <v>10</v>
      </c>
      <c r="C28" s="744">
        <v>270</v>
      </c>
      <c r="D28" s="744">
        <v>220</v>
      </c>
      <c r="E28" s="773">
        <f t="shared" si="0"/>
        <v>66</v>
      </c>
      <c r="F28" s="774">
        <f t="shared" si="1"/>
        <v>154</v>
      </c>
      <c r="G28" s="747"/>
      <c r="H28" s="747">
        <v>20</v>
      </c>
      <c r="I28" s="747">
        <v>50</v>
      </c>
      <c r="J28" s="748">
        <v>9</v>
      </c>
      <c r="K28" s="750"/>
      <c r="L28" s="750"/>
      <c r="M28" s="751"/>
      <c r="N28" s="752"/>
      <c r="O28" s="753">
        <f t="shared" si="2"/>
        <v>0</v>
      </c>
      <c r="P28" s="754">
        <f t="shared" si="2"/>
        <v>0</v>
      </c>
      <c r="Q28" s="750"/>
      <c r="R28" s="750"/>
      <c r="S28" s="751"/>
      <c r="T28" s="752"/>
      <c r="U28" s="753">
        <f t="shared" si="4"/>
        <v>0</v>
      </c>
      <c r="V28" s="754">
        <f t="shared" si="4"/>
        <v>0</v>
      </c>
      <c r="W28" s="749">
        <v>66</v>
      </c>
      <c r="X28" s="749">
        <v>154</v>
      </c>
      <c r="Y28" s="751"/>
      <c r="Z28" s="752"/>
      <c r="AA28" s="753">
        <f t="shared" si="3"/>
        <v>66</v>
      </c>
      <c r="AB28" s="754">
        <f t="shared" si="3"/>
        <v>154</v>
      </c>
      <c r="AC28" s="756">
        <v>220</v>
      </c>
    </row>
    <row r="29" spans="1:29" s="112" customFormat="1" ht="15" customHeight="1">
      <c r="A29" s="772" t="s">
        <v>141</v>
      </c>
      <c r="B29" s="742">
        <v>10</v>
      </c>
      <c r="C29" s="744">
        <v>270</v>
      </c>
      <c r="D29" s="744">
        <v>220</v>
      </c>
      <c r="E29" s="773">
        <f t="shared" si="0"/>
        <v>66</v>
      </c>
      <c r="F29" s="774">
        <f t="shared" si="1"/>
        <v>154</v>
      </c>
      <c r="G29" s="747"/>
      <c r="H29" s="747">
        <v>20</v>
      </c>
      <c r="I29" s="747">
        <v>50</v>
      </c>
      <c r="J29" s="748">
        <v>9</v>
      </c>
      <c r="K29" s="750"/>
      <c r="L29" s="750"/>
      <c r="M29" s="751"/>
      <c r="N29" s="752"/>
      <c r="O29" s="753">
        <f t="shared" si="2"/>
        <v>0</v>
      </c>
      <c r="P29" s="754">
        <f t="shared" si="2"/>
        <v>0</v>
      </c>
      <c r="Q29" s="749">
        <v>40</v>
      </c>
      <c r="R29" s="749">
        <v>140</v>
      </c>
      <c r="S29" s="782">
        <v>26</v>
      </c>
      <c r="T29" s="783">
        <v>14</v>
      </c>
      <c r="U29" s="753">
        <f t="shared" si="4"/>
        <v>66</v>
      </c>
      <c r="V29" s="754">
        <f t="shared" si="4"/>
        <v>154</v>
      </c>
      <c r="W29" s="750"/>
      <c r="X29" s="750"/>
      <c r="Y29" s="751"/>
      <c r="Z29" s="752"/>
      <c r="AA29" s="753">
        <f t="shared" si="3"/>
        <v>0</v>
      </c>
      <c r="AB29" s="754">
        <f t="shared" si="3"/>
        <v>0</v>
      </c>
      <c r="AC29" s="756">
        <v>220</v>
      </c>
    </row>
    <row r="30" spans="1:29" s="112" customFormat="1" ht="15" customHeight="1">
      <c r="A30" s="772" t="s">
        <v>142</v>
      </c>
      <c r="B30" s="742">
        <v>10</v>
      </c>
      <c r="C30" s="744">
        <v>270</v>
      </c>
      <c r="D30" s="744">
        <v>220</v>
      </c>
      <c r="E30" s="773">
        <f t="shared" si="0"/>
        <v>66</v>
      </c>
      <c r="F30" s="774">
        <f t="shared" si="1"/>
        <v>154</v>
      </c>
      <c r="G30" s="747"/>
      <c r="H30" s="747">
        <v>20</v>
      </c>
      <c r="I30" s="747">
        <v>50</v>
      </c>
      <c r="J30" s="748">
        <v>9</v>
      </c>
      <c r="K30" s="750"/>
      <c r="L30" s="750"/>
      <c r="M30" s="751"/>
      <c r="N30" s="752"/>
      <c r="O30" s="753">
        <f t="shared" si="2"/>
        <v>0</v>
      </c>
      <c r="P30" s="754">
        <f t="shared" si="2"/>
        <v>0</v>
      </c>
      <c r="Q30" s="750"/>
      <c r="R30" s="750"/>
      <c r="S30" s="751"/>
      <c r="T30" s="752"/>
      <c r="U30" s="753">
        <f t="shared" si="4"/>
        <v>0</v>
      </c>
      <c r="V30" s="754">
        <f t="shared" si="4"/>
        <v>0</v>
      </c>
      <c r="W30" s="749">
        <v>66</v>
      </c>
      <c r="X30" s="749"/>
      <c r="Y30" s="751"/>
      <c r="Z30" s="752">
        <v>154</v>
      </c>
      <c r="AA30" s="753">
        <f t="shared" si="3"/>
        <v>66</v>
      </c>
      <c r="AB30" s="754">
        <f t="shared" si="3"/>
        <v>154</v>
      </c>
      <c r="AC30" s="756">
        <v>220</v>
      </c>
    </row>
    <row r="31" spans="1:29" s="112" customFormat="1" ht="15" customHeight="1">
      <c r="A31" s="772" t="s">
        <v>143</v>
      </c>
      <c r="B31" s="742">
        <v>10</v>
      </c>
      <c r="C31" s="744">
        <v>270</v>
      </c>
      <c r="D31" s="744">
        <v>220</v>
      </c>
      <c r="E31" s="773">
        <f t="shared" si="0"/>
        <v>66</v>
      </c>
      <c r="F31" s="774">
        <f t="shared" si="1"/>
        <v>154</v>
      </c>
      <c r="G31" s="747"/>
      <c r="H31" s="747">
        <v>20</v>
      </c>
      <c r="I31" s="747">
        <v>50</v>
      </c>
      <c r="J31" s="748">
        <v>9</v>
      </c>
      <c r="K31" s="750"/>
      <c r="L31" s="750"/>
      <c r="M31" s="751"/>
      <c r="N31" s="752"/>
      <c r="O31" s="753">
        <f t="shared" si="2"/>
        <v>0</v>
      </c>
      <c r="P31" s="754">
        <f t="shared" si="2"/>
        <v>0</v>
      </c>
      <c r="Q31" s="750"/>
      <c r="R31" s="750"/>
      <c r="S31" s="751"/>
      <c r="T31" s="752"/>
      <c r="U31" s="753">
        <f t="shared" si="4"/>
        <v>0</v>
      </c>
      <c r="V31" s="754">
        <f t="shared" si="4"/>
        <v>0</v>
      </c>
      <c r="W31" s="749"/>
      <c r="X31" s="749"/>
      <c r="Y31" s="751">
        <v>66</v>
      </c>
      <c r="Z31" s="752">
        <v>154</v>
      </c>
      <c r="AA31" s="753">
        <f t="shared" si="3"/>
        <v>66</v>
      </c>
      <c r="AB31" s="754">
        <f t="shared" si="3"/>
        <v>154</v>
      </c>
      <c r="AC31" s="756">
        <v>220</v>
      </c>
    </row>
    <row r="32" spans="1:29" s="112" customFormat="1" ht="14.25" customHeight="1">
      <c r="A32" s="772" t="s">
        <v>144</v>
      </c>
      <c r="B32" s="742">
        <v>10</v>
      </c>
      <c r="C32" s="744">
        <v>270</v>
      </c>
      <c r="D32" s="744">
        <v>242</v>
      </c>
      <c r="E32" s="773">
        <f t="shared" si="0"/>
        <v>72.6</v>
      </c>
      <c r="F32" s="774">
        <f t="shared" si="1"/>
        <v>169.4</v>
      </c>
      <c r="G32" s="747"/>
      <c r="H32" s="747">
        <v>20</v>
      </c>
      <c r="I32" s="747">
        <v>28</v>
      </c>
      <c r="J32" s="748">
        <v>9</v>
      </c>
      <c r="K32" s="750"/>
      <c r="L32" s="750"/>
      <c r="M32" s="751"/>
      <c r="N32" s="752"/>
      <c r="O32" s="753">
        <f t="shared" si="2"/>
        <v>0</v>
      </c>
      <c r="P32" s="754">
        <f t="shared" si="2"/>
        <v>0</v>
      </c>
      <c r="Q32" s="750"/>
      <c r="R32" s="750"/>
      <c r="S32" s="751"/>
      <c r="T32" s="752"/>
      <c r="U32" s="753">
        <f t="shared" si="4"/>
        <v>0</v>
      </c>
      <c r="V32" s="754">
        <f t="shared" si="4"/>
        <v>0</v>
      </c>
      <c r="W32" s="750">
        <v>73</v>
      </c>
      <c r="X32" s="750">
        <v>169</v>
      </c>
      <c r="Y32" s="751"/>
      <c r="Z32" s="752"/>
      <c r="AA32" s="753">
        <f t="shared" si="3"/>
        <v>73</v>
      </c>
      <c r="AB32" s="754">
        <f t="shared" si="3"/>
        <v>169</v>
      </c>
      <c r="AC32" s="756">
        <v>242</v>
      </c>
    </row>
    <row r="33" spans="1:29" s="112" customFormat="1" ht="14.25" customHeight="1">
      <c r="A33" s="778" t="s">
        <v>145</v>
      </c>
      <c r="B33" s="742"/>
      <c r="C33" s="744"/>
      <c r="D33" s="744"/>
      <c r="E33" s="773"/>
      <c r="F33" s="774"/>
      <c r="G33" s="747"/>
      <c r="H33" s="747"/>
      <c r="I33" s="747"/>
      <c r="J33" s="748"/>
      <c r="K33" s="750"/>
      <c r="L33" s="750"/>
      <c r="M33" s="751"/>
      <c r="N33" s="752"/>
      <c r="O33" s="753"/>
      <c r="P33" s="754"/>
      <c r="Q33" s="750"/>
      <c r="R33" s="750"/>
      <c r="S33" s="751"/>
      <c r="T33" s="752"/>
      <c r="U33" s="753"/>
      <c r="V33" s="754"/>
      <c r="W33" s="779">
        <v>20</v>
      </c>
      <c r="X33" s="779">
        <v>70</v>
      </c>
      <c r="Y33" s="751"/>
      <c r="Z33" s="752"/>
      <c r="AA33" s="753"/>
      <c r="AB33" s="754"/>
      <c r="AC33" s="756"/>
    </row>
    <row r="34" spans="1:29" s="112" customFormat="1" ht="14.25" customHeight="1">
      <c r="A34" s="778" t="s">
        <v>146</v>
      </c>
      <c r="B34" s="742"/>
      <c r="C34" s="744"/>
      <c r="D34" s="744"/>
      <c r="E34" s="773"/>
      <c r="F34" s="774"/>
      <c r="G34" s="747"/>
      <c r="H34" s="747"/>
      <c r="I34" s="747"/>
      <c r="J34" s="748"/>
      <c r="K34" s="750"/>
      <c r="L34" s="750"/>
      <c r="M34" s="751"/>
      <c r="N34" s="752"/>
      <c r="O34" s="753"/>
      <c r="P34" s="754"/>
      <c r="Q34" s="750"/>
      <c r="R34" s="750"/>
      <c r="S34" s="751"/>
      <c r="T34" s="752"/>
      <c r="U34" s="753"/>
      <c r="V34" s="754"/>
      <c r="W34" s="779">
        <v>20</v>
      </c>
      <c r="X34" s="779">
        <v>70</v>
      </c>
      <c r="Y34" s="751"/>
      <c r="Z34" s="752"/>
      <c r="AA34" s="753"/>
      <c r="AB34" s="754"/>
      <c r="AC34" s="756"/>
    </row>
    <row r="35" spans="1:29" s="112" customFormat="1" ht="14.25" customHeight="1">
      <c r="A35" s="778" t="s">
        <v>147</v>
      </c>
      <c r="B35" s="742"/>
      <c r="C35" s="744"/>
      <c r="D35" s="744"/>
      <c r="E35" s="773"/>
      <c r="F35" s="774"/>
      <c r="G35" s="747"/>
      <c r="H35" s="747"/>
      <c r="I35" s="747"/>
      <c r="J35" s="748"/>
      <c r="K35" s="750"/>
      <c r="L35" s="750"/>
      <c r="M35" s="751"/>
      <c r="N35" s="752"/>
      <c r="O35" s="753"/>
      <c r="P35" s="754"/>
      <c r="Q35" s="750"/>
      <c r="R35" s="750"/>
      <c r="S35" s="751"/>
      <c r="T35" s="752"/>
      <c r="U35" s="753"/>
      <c r="V35" s="754"/>
      <c r="W35" s="779">
        <v>10</v>
      </c>
      <c r="X35" s="779">
        <v>12</v>
      </c>
      <c r="Y35" s="751"/>
      <c r="Z35" s="752"/>
      <c r="AA35" s="753"/>
      <c r="AB35" s="754"/>
      <c r="AC35" s="756"/>
    </row>
    <row r="36" spans="1:29" s="112" customFormat="1" ht="14.25" customHeight="1">
      <c r="A36" s="778" t="s">
        <v>148</v>
      </c>
      <c r="B36" s="742"/>
      <c r="C36" s="744"/>
      <c r="D36" s="744"/>
      <c r="E36" s="773"/>
      <c r="F36" s="774"/>
      <c r="G36" s="747"/>
      <c r="H36" s="747"/>
      <c r="I36" s="747"/>
      <c r="J36" s="748"/>
      <c r="K36" s="750"/>
      <c r="L36" s="750"/>
      <c r="M36" s="751"/>
      <c r="N36" s="752"/>
      <c r="O36" s="753"/>
      <c r="P36" s="754"/>
      <c r="Q36" s="750"/>
      <c r="R36" s="750"/>
      <c r="S36" s="751"/>
      <c r="T36" s="752"/>
      <c r="U36" s="753"/>
      <c r="V36" s="754"/>
      <c r="W36" s="779">
        <v>23</v>
      </c>
      <c r="X36" s="779">
        <v>17</v>
      </c>
      <c r="Y36" s="751"/>
      <c r="Z36" s="752"/>
      <c r="AA36" s="753"/>
      <c r="AB36" s="754"/>
      <c r="AC36" s="756"/>
    </row>
    <row r="37" spans="1:29" s="777" customFormat="1" ht="15" customHeight="1" thickBot="1">
      <c r="A37" s="772" t="s">
        <v>52</v>
      </c>
      <c r="B37" s="742">
        <v>10</v>
      </c>
      <c r="C37" s="744">
        <v>270</v>
      </c>
      <c r="D37" s="744">
        <v>220</v>
      </c>
      <c r="E37" s="784">
        <v>83</v>
      </c>
      <c r="F37" s="785">
        <v>0</v>
      </c>
      <c r="G37" s="747">
        <v>220</v>
      </c>
      <c r="H37" s="747">
        <v>20</v>
      </c>
      <c r="I37" s="747">
        <v>50</v>
      </c>
      <c r="J37" s="748">
        <v>9</v>
      </c>
      <c r="K37" s="750"/>
      <c r="L37" s="750"/>
      <c r="M37" s="751"/>
      <c r="N37" s="752"/>
      <c r="O37" s="753">
        <f t="shared" si="2"/>
        <v>0</v>
      </c>
      <c r="P37" s="754">
        <f t="shared" si="2"/>
        <v>0</v>
      </c>
      <c r="Q37" s="750"/>
      <c r="R37" s="750"/>
      <c r="S37" s="751"/>
      <c r="T37" s="752"/>
      <c r="U37" s="753">
        <f t="shared" si="4"/>
        <v>0</v>
      </c>
      <c r="V37" s="754">
        <f t="shared" si="4"/>
        <v>0</v>
      </c>
      <c r="W37" s="750"/>
      <c r="X37" s="750"/>
      <c r="Y37" s="751"/>
      <c r="Z37" s="752">
        <v>220</v>
      </c>
      <c r="AA37" s="753">
        <f t="shared" si="3"/>
        <v>0</v>
      </c>
      <c r="AB37" s="754">
        <f t="shared" si="3"/>
        <v>220</v>
      </c>
      <c r="AC37" s="756">
        <v>220</v>
      </c>
    </row>
    <row r="38" spans="1:40" s="795" customFormat="1" ht="16.5" customHeight="1" thickBot="1">
      <c r="A38" s="786" t="s">
        <v>150</v>
      </c>
      <c r="B38" s="787">
        <f>SUM(B14:B37)</f>
        <v>100</v>
      </c>
      <c r="C38" s="788">
        <f>SUM(C14:C37)</f>
        <v>2700</v>
      </c>
      <c r="D38" s="789">
        <f>SUM(D14:D37)</f>
        <v>2200</v>
      </c>
      <c r="E38" s="790">
        <f>SUM(E15:E32)</f>
        <v>657.8000000000001</v>
      </c>
      <c r="F38" s="791">
        <f>SUM(F15:F37)</f>
        <v>1322.2</v>
      </c>
      <c r="G38" s="790">
        <v>220</v>
      </c>
      <c r="H38" s="790">
        <v>194</v>
      </c>
      <c r="I38" s="790">
        <v>500</v>
      </c>
      <c r="J38" s="790">
        <v>89</v>
      </c>
      <c r="K38" s="792">
        <v>148</v>
      </c>
      <c r="L38" s="792">
        <v>140</v>
      </c>
      <c r="M38" s="792">
        <v>75</v>
      </c>
      <c r="N38" s="792">
        <v>143</v>
      </c>
      <c r="O38" s="789">
        <f aca="true" t="shared" si="5" ref="O38:AC38">SUM(O15:O37)</f>
        <v>223</v>
      </c>
      <c r="P38" s="789">
        <f t="shared" si="5"/>
        <v>283</v>
      </c>
      <c r="Q38" s="792">
        <f t="shared" si="5"/>
        <v>72</v>
      </c>
      <c r="R38" s="792">
        <f t="shared" si="5"/>
        <v>196</v>
      </c>
      <c r="S38" s="792">
        <f t="shared" si="5"/>
        <v>63</v>
      </c>
      <c r="T38" s="792">
        <f t="shared" si="5"/>
        <v>87</v>
      </c>
      <c r="U38" s="789">
        <f t="shared" si="5"/>
        <v>135</v>
      </c>
      <c r="V38" s="789">
        <f t="shared" si="5"/>
        <v>283</v>
      </c>
      <c r="W38" s="792">
        <v>234</v>
      </c>
      <c r="X38" s="792">
        <v>448</v>
      </c>
      <c r="Y38" s="792">
        <f t="shared" si="5"/>
        <v>66</v>
      </c>
      <c r="Z38" s="792">
        <f t="shared" si="5"/>
        <v>528</v>
      </c>
      <c r="AA38" s="789">
        <f t="shared" si="5"/>
        <v>300</v>
      </c>
      <c r="AB38" s="789">
        <f t="shared" si="5"/>
        <v>976</v>
      </c>
      <c r="AC38" s="793">
        <f t="shared" si="5"/>
        <v>2200</v>
      </c>
      <c r="AD38" s="794"/>
      <c r="AE38" s="794"/>
      <c r="AF38" s="794"/>
      <c r="AG38" s="794"/>
      <c r="AH38" s="794"/>
      <c r="AI38" s="794"/>
      <c r="AJ38" s="794"/>
      <c r="AK38" s="794"/>
      <c r="AL38" s="794"/>
      <c r="AM38" s="794"/>
      <c r="AN38" s="794"/>
    </row>
    <row r="39" spans="1:256" s="804" customFormat="1" ht="13.5" customHeight="1">
      <c r="A39" s="796" t="s">
        <v>151</v>
      </c>
      <c r="B39" s="797"/>
      <c r="C39" s="798"/>
      <c r="D39" s="798"/>
      <c r="E39" s="799"/>
      <c r="F39" s="751"/>
      <c r="G39" s="751"/>
      <c r="H39" s="751"/>
      <c r="I39" s="751"/>
      <c r="J39" s="800"/>
      <c r="K39" s="799"/>
      <c r="L39" s="750"/>
      <c r="M39" s="751"/>
      <c r="N39" s="752"/>
      <c r="O39" s="753"/>
      <c r="P39" s="753"/>
      <c r="Q39" s="799"/>
      <c r="R39" s="750"/>
      <c r="S39" s="751"/>
      <c r="T39" s="752"/>
      <c r="U39" s="753"/>
      <c r="V39" s="753"/>
      <c r="W39" s="799"/>
      <c r="X39" s="750"/>
      <c r="Y39" s="751"/>
      <c r="Z39" s="752"/>
      <c r="AA39" s="753"/>
      <c r="AB39" s="801"/>
      <c r="AC39" s="802"/>
      <c r="AD39" s="803"/>
      <c r="AE39" s="803"/>
      <c r="AF39" s="803"/>
      <c r="AG39" s="803"/>
      <c r="AH39" s="803"/>
      <c r="AI39" s="803"/>
      <c r="AJ39" s="803"/>
      <c r="AK39" s="803"/>
      <c r="AL39" s="803"/>
      <c r="AM39" s="803"/>
      <c r="AN39" s="803"/>
      <c r="AO39" s="803"/>
      <c r="AP39" s="803"/>
      <c r="AQ39" s="803"/>
      <c r="AR39" s="803"/>
      <c r="AS39" s="803"/>
      <c r="AT39" s="803"/>
      <c r="AU39" s="803"/>
      <c r="AV39" s="803"/>
      <c r="AW39" s="803"/>
      <c r="AX39" s="803"/>
      <c r="AY39" s="803"/>
      <c r="AZ39" s="803"/>
      <c r="BA39" s="803"/>
      <c r="BB39" s="803"/>
      <c r="BC39" s="803"/>
      <c r="BD39" s="803"/>
      <c r="BE39" s="803"/>
      <c r="BF39" s="803"/>
      <c r="BG39" s="803"/>
      <c r="BH39" s="803"/>
      <c r="BI39" s="803"/>
      <c r="BJ39" s="803"/>
      <c r="BK39" s="803"/>
      <c r="BL39" s="803"/>
      <c r="BM39" s="803"/>
      <c r="BN39" s="803"/>
      <c r="BO39" s="803"/>
      <c r="BP39" s="803"/>
      <c r="BQ39" s="803"/>
      <c r="BR39" s="803"/>
      <c r="BS39" s="803"/>
      <c r="BT39" s="803"/>
      <c r="BU39" s="803"/>
      <c r="BV39" s="803"/>
      <c r="BW39" s="803"/>
      <c r="BX39" s="803"/>
      <c r="BY39" s="803"/>
      <c r="BZ39" s="803"/>
      <c r="CA39" s="803"/>
      <c r="CB39" s="803"/>
      <c r="CC39" s="803"/>
      <c r="CD39" s="803"/>
      <c r="CE39" s="803"/>
      <c r="CF39" s="803"/>
      <c r="CG39" s="803"/>
      <c r="CH39" s="803"/>
      <c r="CI39" s="803"/>
      <c r="CJ39" s="803"/>
      <c r="CK39" s="803"/>
      <c r="CL39" s="803"/>
      <c r="CM39" s="803"/>
      <c r="CN39" s="803"/>
      <c r="CO39" s="803"/>
      <c r="CP39" s="803"/>
      <c r="CQ39" s="803"/>
      <c r="CR39" s="803"/>
      <c r="CS39" s="803"/>
      <c r="CT39" s="803"/>
      <c r="CU39" s="803"/>
      <c r="CV39" s="803"/>
      <c r="CW39" s="803"/>
      <c r="CX39" s="803"/>
      <c r="CY39" s="803"/>
      <c r="CZ39" s="803"/>
      <c r="DA39" s="803"/>
      <c r="DB39" s="803"/>
      <c r="DC39" s="803"/>
      <c r="DD39" s="803"/>
      <c r="DE39" s="803"/>
      <c r="DF39" s="803"/>
      <c r="DG39" s="803"/>
      <c r="DH39" s="803"/>
      <c r="DI39" s="803"/>
      <c r="DJ39" s="803"/>
      <c r="DK39" s="803"/>
      <c r="DL39" s="803"/>
      <c r="DM39" s="803"/>
      <c r="DN39" s="803"/>
      <c r="DO39" s="803"/>
      <c r="DP39" s="803"/>
      <c r="DQ39" s="803"/>
      <c r="DR39" s="803"/>
      <c r="DS39" s="803"/>
      <c r="DT39" s="803"/>
      <c r="DU39" s="803"/>
      <c r="DV39" s="803"/>
      <c r="DW39" s="803"/>
      <c r="DX39" s="803"/>
      <c r="DY39" s="803"/>
      <c r="DZ39" s="803"/>
      <c r="EA39" s="803"/>
      <c r="EB39" s="803"/>
      <c r="EC39" s="803"/>
      <c r="ED39" s="803"/>
      <c r="EE39" s="803"/>
      <c r="EF39" s="803"/>
      <c r="EG39" s="803"/>
      <c r="EH39" s="803"/>
      <c r="EI39" s="803"/>
      <c r="EJ39" s="803"/>
      <c r="EK39" s="803"/>
      <c r="EL39" s="803"/>
      <c r="EM39" s="803"/>
      <c r="EN39" s="803"/>
      <c r="EO39" s="803"/>
      <c r="EP39" s="803"/>
      <c r="EQ39" s="803"/>
      <c r="ER39" s="803"/>
      <c r="ES39" s="803"/>
      <c r="ET39" s="803"/>
      <c r="EU39" s="803"/>
      <c r="EV39" s="803"/>
      <c r="EW39" s="803"/>
      <c r="EX39" s="803"/>
      <c r="EY39" s="803"/>
      <c r="EZ39" s="803"/>
      <c r="FA39" s="803"/>
      <c r="FB39" s="803"/>
      <c r="FC39" s="803"/>
      <c r="FD39" s="803"/>
      <c r="FE39" s="803"/>
      <c r="FF39" s="803"/>
      <c r="FG39" s="803"/>
      <c r="FH39" s="803"/>
      <c r="FI39" s="803"/>
      <c r="FJ39" s="803"/>
      <c r="FK39" s="803"/>
      <c r="FL39" s="803"/>
      <c r="FM39" s="803"/>
      <c r="FN39" s="803"/>
      <c r="FO39" s="803"/>
      <c r="FP39" s="803"/>
      <c r="FQ39" s="803"/>
      <c r="FR39" s="803"/>
      <c r="FS39" s="803"/>
      <c r="FT39" s="803"/>
      <c r="FU39" s="803"/>
      <c r="FV39" s="803"/>
      <c r="FW39" s="803"/>
      <c r="FX39" s="803"/>
      <c r="FY39" s="803"/>
      <c r="FZ39" s="803"/>
      <c r="GA39" s="803"/>
      <c r="GB39" s="803"/>
      <c r="GC39" s="803"/>
      <c r="GD39" s="803"/>
      <c r="GE39" s="803"/>
      <c r="GF39" s="803"/>
      <c r="GG39" s="803"/>
      <c r="GH39" s="803"/>
      <c r="GI39" s="803"/>
      <c r="GJ39" s="803"/>
      <c r="GK39" s="803"/>
      <c r="GL39" s="803"/>
      <c r="GM39" s="803"/>
      <c r="GN39" s="803"/>
      <c r="GO39" s="803"/>
      <c r="GP39" s="803"/>
      <c r="GQ39" s="803"/>
      <c r="GR39" s="803"/>
      <c r="GS39" s="803"/>
      <c r="GT39" s="803"/>
      <c r="GU39" s="803"/>
      <c r="GV39" s="803"/>
      <c r="GW39" s="803"/>
      <c r="GX39" s="803"/>
      <c r="GY39" s="803"/>
      <c r="GZ39" s="803"/>
      <c r="HA39" s="803"/>
      <c r="HB39" s="803"/>
      <c r="HC39" s="803"/>
      <c r="HD39" s="803"/>
      <c r="HE39" s="803"/>
      <c r="HF39" s="803"/>
      <c r="HG39" s="803"/>
      <c r="HH39" s="803"/>
      <c r="HI39" s="803"/>
      <c r="HJ39" s="803"/>
      <c r="HK39" s="803"/>
      <c r="HL39" s="803"/>
      <c r="HM39" s="803"/>
      <c r="HN39" s="803"/>
      <c r="HO39" s="803"/>
      <c r="HP39" s="803"/>
      <c r="HQ39" s="803"/>
      <c r="HR39" s="803"/>
      <c r="HS39" s="803"/>
      <c r="HT39" s="803"/>
      <c r="HU39" s="803"/>
      <c r="HV39" s="803"/>
      <c r="HW39" s="803"/>
      <c r="HX39" s="803"/>
      <c r="HY39" s="803"/>
      <c r="HZ39" s="803"/>
      <c r="IA39" s="803"/>
      <c r="IB39" s="803"/>
      <c r="IC39" s="803"/>
      <c r="ID39" s="803"/>
      <c r="IE39" s="803"/>
      <c r="IF39" s="803"/>
      <c r="IG39" s="803"/>
      <c r="IH39" s="803"/>
      <c r="II39" s="803"/>
      <c r="IJ39" s="803"/>
      <c r="IK39" s="803"/>
      <c r="IL39" s="803"/>
      <c r="IM39" s="803"/>
      <c r="IN39" s="803"/>
      <c r="IO39" s="803"/>
      <c r="IP39" s="803"/>
      <c r="IQ39" s="803"/>
      <c r="IR39" s="803"/>
      <c r="IS39" s="803"/>
      <c r="IT39" s="803"/>
      <c r="IU39" s="803"/>
      <c r="IV39" s="803"/>
    </row>
    <row r="40" spans="1:109" s="809" customFormat="1" ht="15" customHeight="1">
      <c r="A40" s="772" t="s">
        <v>152</v>
      </c>
      <c r="B40" s="805">
        <v>5</v>
      </c>
      <c r="C40" s="806">
        <v>135</v>
      </c>
      <c r="D40" s="806">
        <v>110</v>
      </c>
      <c r="E40" s="784">
        <f>D40*0.3</f>
        <v>33</v>
      </c>
      <c r="F40" s="785">
        <f>D40-E40</f>
        <v>77</v>
      </c>
      <c r="G40" s="751">
        <v>0</v>
      </c>
      <c r="H40" s="751">
        <v>7</v>
      </c>
      <c r="I40" s="751">
        <v>25</v>
      </c>
      <c r="J40" s="800">
        <v>3</v>
      </c>
      <c r="K40" s="799"/>
      <c r="L40" s="750"/>
      <c r="M40" s="751"/>
      <c r="N40" s="752"/>
      <c r="O40" s="753">
        <v>0</v>
      </c>
      <c r="P40" s="753">
        <v>0</v>
      </c>
      <c r="Q40" s="799"/>
      <c r="R40" s="750"/>
      <c r="S40" s="782">
        <v>33</v>
      </c>
      <c r="T40" s="752">
        <v>11</v>
      </c>
      <c r="U40" s="753">
        <v>33</v>
      </c>
      <c r="V40" s="753">
        <v>11</v>
      </c>
      <c r="W40" s="807"/>
      <c r="X40" s="750"/>
      <c r="Y40" s="780"/>
      <c r="Z40" s="752">
        <v>66</v>
      </c>
      <c r="AA40" s="753"/>
      <c r="AB40" s="753">
        <v>66</v>
      </c>
      <c r="AC40" s="756">
        <v>110</v>
      </c>
      <c r="AD40" s="808"/>
      <c r="AE40" s="808"/>
      <c r="AF40" s="808"/>
      <c r="AG40" s="808"/>
      <c r="AH40" s="808"/>
      <c r="AI40" s="808"/>
      <c r="AJ40" s="808"/>
      <c r="AK40" s="808"/>
      <c r="AL40" s="808"/>
      <c r="AM40" s="808"/>
      <c r="AN40" s="808"/>
      <c r="AO40" s="808"/>
      <c r="AP40" s="808"/>
      <c r="AQ40" s="808"/>
      <c r="AR40" s="808"/>
      <c r="AS40" s="808"/>
      <c r="AT40" s="808"/>
      <c r="AU40" s="808"/>
      <c r="AV40" s="808"/>
      <c r="AW40" s="808"/>
      <c r="AX40" s="808"/>
      <c r="AY40" s="808"/>
      <c r="AZ40" s="808"/>
      <c r="BA40" s="808"/>
      <c r="BB40" s="808"/>
      <c r="BC40" s="808"/>
      <c r="BD40" s="808"/>
      <c r="BE40" s="808"/>
      <c r="BF40" s="808"/>
      <c r="BG40" s="808"/>
      <c r="BH40" s="808"/>
      <c r="BI40" s="808"/>
      <c r="BJ40" s="808"/>
      <c r="BK40" s="808"/>
      <c r="BL40" s="808"/>
      <c r="BM40" s="808"/>
      <c r="BN40" s="808"/>
      <c r="BO40" s="808"/>
      <c r="BP40" s="808"/>
      <c r="BQ40" s="808"/>
      <c r="BR40" s="808"/>
      <c r="BS40" s="808"/>
      <c r="BT40" s="808"/>
      <c r="BU40" s="808"/>
      <c r="BV40" s="808"/>
      <c r="BW40" s="808"/>
      <c r="BX40" s="808"/>
      <c r="BY40" s="808"/>
      <c r="BZ40" s="808"/>
      <c r="CA40" s="808"/>
      <c r="CB40" s="808"/>
      <c r="CC40" s="808"/>
      <c r="CD40" s="808"/>
      <c r="CE40" s="808"/>
      <c r="CF40" s="808"/>
      <c r="CG40" s="808"/>
      <c r="CH40" s="808"/>
      <c r="CI40" s="808"/>
      <c r="CJ40" s="808"/>
      <c r="CK40" s="808"/>
      <c r="CL40" s="808"/>
      <c r="CM40" s="808"/>
      <c r="CN40" s="808"/>
      <c r="CO40" s="808"/>
      <c r="CP40" s="808"/>
      <c r="CQ40" s="808"/>
      <c r="CR40" s="808"/>
      <c r="CS40" s="808"/>
      <c r="CT40" s="808"/>
      <c r="CU40" s="808"/>
      <c r="CV40" s="808"/>
      <c r="CW40" s="808"/>
      <c r="CX40" s="808"/>
      <c r="CY40" s="808"/>
      <c r="CZ40" s="808"/>
      <c r="DA40" s="808"/>
      <c r="DB40" s="808"/>
      <c r="DC40" s="808"/>
      <c r="DD40" s="808"/>
      <c r="DE40" s="808"/>
    </row>
    <row r="41" spans="1:109" s="809" customFormat="1" ht="15" customHeight="1">
      <c r="A41" s="772" t="s">
        <v>153</v>
      </c>
      <c r="B41" s="810"/>
      <c r="C41" s="811"/>
      <c r="D41" s="811"/>
      <c r="E41" s="784">
        <f>D41*0.3</f>
        <v>0</v>
      </c>
      <c r="F41" s="785">
        <f>D41-E41</f>
        <v>0</v>
      </c>
      <c r="G41" s="751">
        <v>0</v>
      </c>
      <c r="H41" s="812"/>
      <c r="I41" s="812"/>
      <c r="J41" s="813"/>
      <c r="K41" s="814"/>
      <c r="L41" s="815"/>
      <c r="M41" s="812"/>
      <c r="N41" s="816"/>
      <c r="O41" s="753">
        <v>0</v>
      </c>
      <c r="P41" s="753">
        <v>0</v>
      </c>
      <c r="Q41" s="814"/>
      <c r="R41" s="815"/>
      <c r="S41" s="812"/>
      <c r="T41" s="816"/>
      <c r="U41" s="817"/>
      <c r="V41" s="753">
        <v>0</v>
      </c>
      <c r="W41" s="818"/>
      <c r="X41" s="819"/>
      <c r="Y41" s="812"/>
      <c r="Z41" s="816"/>
      <c r="AA41" s="817"/>
      <c r="AB41" s="817"/>
      <c r="AC41" s="820"/>
      <c r="AD41" s="808"/>
      <c r="AE41" s="808"/>
      <c r="AF41" s="808"/>
      <c r="AG41" s="808"/>
      <c r="AH41" s="808"/>
      <c r="AI41" s="808"/>
      <c r="AJ41" s="808"/>
      <c r="AK41" s="808"/>
      <c r="AL41" s="808"/>
      <c r="AM41" s="808"/>
      <c r="AN41" s="808"/>
      <c r="AO41" s="808"/>
      <c r="AP41" s="808"/>
      <c r="AQ41" s="808"/>
      <c r="AR41" s="808"/>
      <c r="AS41" s="808"/>
      <c r="AT41" s="808"/>
      <c r="AU41" s="808"/>
      <c r="AV41" s="808"/>
      <c r="AW41" s="808"/>
      <c r="AX41" s="808"/>
      <c r="AY41" s="808"/>
      <c r="AZ41" s="808"/>
      <c r="BA41" s="808"/>
      <c r="BB41" s="808"/>
      <c r="BC41" s="808"/>
      <c r="BD41" s="808"/>
      <c r="BE41" s="808"/>
      <c r="BF41" s="808"/>
      <c r="BG41" s="808"/>
      <c r="BH41" s="808"/>
      <c r="BI41" s="808"/>
      <c r="BJ41" s="808"/>
      <c r="BK41" s="808"/>
      <c r="BL41" s="808"/>
      <c r="BM41" s="808"/>
      <c r="BN41" s="808"/>
      <c r="BO41" s="808"/>
      <c r="BP41" s="808"/>
      <c r="BQ41" s="808"/>
      <c r="BR41" s="808"/>
      <c r="BS41" s="808"/>
      <c r="BT41" s="808"/>
      <c r="BU41" s="808"/>
      <c r="BV41" s="808"/>
      <c r="BW41" s="808"/>
      <c r="BX41" s="808"/>
      <c r="BY41" s="808"/>
      <c r="BZ41" s="808"/>
      <c r="CA41" s="808"/>
      <c r="CB41" s="808"/>
      <c r="CC41" s="808"/>
      <c r="CD41" s="808"/>
      <c r="CE41" s="808"/>
      <c r="CF41" s="808"/>
      <c r="CG41" s="808"/>
      <c r="CH41" s="808"/>
      <c r="CI41" s="808"/>
      <c r="CJ41" s="808"/>
      <c r="CK41" s="808"/>
      <c r="CL41" s="808"/>
      <c r="CM41" s="808"/>
      <c r="CN41" s="808"/>
      <c r="CO41" s="808"/>
      <c r="CP41" s="808"/>
      <c r="CQ41" s="808"/>
      <c r="CR41" s="808"/>
      <c r="CS41" s="808"/>
      <c r="CT41" s="808"/>
      <c r="CU41" s="808"/>
      <c r="CV41" s="808"/>
      <c r="CW41" s="808"/>
      <c r="CX41" s="808"/>
      <c r="CY41" s="808"/>
      <c r="CZ41" s="808"/>
      <c r="DA41" s="808"/>
      <c r="DB41" s="808"/>
      <c r="DC41" s="808"/>
      <c r="DD41" s="808"/>
      <c r="DE41" s="808"/>
    </row>
    <row r="42" spans="1:109" s="809" customFormat="1" ht="15" customHeight="1">
      <c r="A42" s="772" t="s">
        <v>154</v>
      </c>
      <c r="B42" s="821">
        <v>5</v>
      </c>
      <c r="C42" s="822">
        <v>135</v>
      </c>
      <c r="D42" s="822">
        <v>110</v>
      </c>
      <c r="E42" s="784">
        <f>D42*0.3</f>
        <v>33</v>
      </c>
      <c r="F42" s="785">
        <f>D42-E42</f>
        <v>77</v>
      </c>
      <c r="G42" s="751">
        <v>0</v>
      </c>
      <c r="H42" s="823">
        <v>10</v>
      </c>
      <c r="I42" s="823">
        <v>25</v>
      </c>
      <c r="J42" s="824">
        <v>4</v>
      </c>
      <c r="K42" s="818"/>
      <c r="L42" s="819"/>
      <c r="M42" s="823"/>
      <c r="N42" s="825"/>
      <c r="O42" s="753">
        <v>0</v>
      </c>
      <c r="P42" s="753">
        <v>0</v>
      </c>
      <c r="Q42" s="818"/>
      <c r="R42" s="819"/>
      <c r="S42" s="826"/>
      <c r="T42" s="827"/>
      <c r="U42" s="828"/>
      <c r="V42" s="753">
        <v>0</v>
      </c>
      <c r="W42" s="829">
        <v>33</v>
      </c>
      <c r="X42" s="830">
        <v>77</v>
      </c>
      <c r="Y42" s="831"/>
      <c r="Z42" s="832"/>
      <c r="AA42" s="828">
        <v>33</v>
      </c>
      <c r="AB42" s="828">
        <v>77</v>
      </c>
      <c r="AC42" s="756">
        <v>110</v>
      </c>
      <c r="AD42" s="808"/>
      <c r="AE42" s="808"/>
      <c r="AF42" s="808"/>
      <c r="AG42" s="808"/>
      <c r="AH42" s="808"/>
      <c r="AI42" s="808"/>
      <c r="AJ42" s="808"/>
      <c r="AK42" s="808"/>
      <c r="AL42" s="808"/>
      <c r="AM42" s="808"/>
      <c r="AN42" s="808"/>
      <c r="AO42" s="808"/>
      <c r="AP42" s="808"/>
      <c r="AQ42" s="808"/>
      <c r="AR42" s="808"/>
      <c r="AS42" s="808"/>
      <c r="AT42" s="808"/>
      <c r="AU42" s="808"/>
      <c r="AV42" s="808"/>
      <c r="AW42" s="808"/>
      <c r="AX42" s="808"/>
      <c r="AY42" s="808"/>
      <c r="AZ42" s="808"/>
      <c r="BA42" s="808"/>
      <c r="BB42" s="808"/>
      <c r="BC42" s="808"/>
      <c r="BD42" s="808"/>
      <c r="BE42" s="808"/>
      <c r="BF42" s="808"/>
      <c r="BG42" s="808"/>
      <c r="BH42" s="808"/>
      <c r="BI42" s="808"/>
      <c r="BJ42" s="808"/>
      <c r="BK42" s="808"/>
      <c r="BL42" s="808"/>
      <c r="BM42" s="808"/>
      <c r="BN42" s="808"/>
      <c r="BO42" s="808"/>
      <c r="BP42" s="808"/>
      <c r="BQ42" s="808"/>
      <c r="BR42" s="808"/>
      <c r="BS42" s="808"/>
      <c r="BT42" s="808"/>
      <c r="BU42" s="808"/>
      <c r="BV42" s="808"/>
      <c r="BW42" s="808"/>
      <c r="BX42" s="808"/>
      <c r="BY42" s="808"/>
      <c r="BZ42" s="808"/>
      <c r="CA42" s="808"/>
      <c r="CB42" s="808"/>
      <c r="CC42" s="808"/>
      <c r="CD42" s="808"/>
      <c r="CE42" s="808"/>
      <c r="CF42" s="808"/>
      <c r="CG42" s="808"/>
      <c r="CH42" s="808"/>
      <c r="CI42" s="808"/>
      <c r="CJ42" s="808"/>
      <c r="CK42" s="808"/>
      <c r="CL42" s="808"/>
      <c r="CM42" s="808"/>
      <c r="CN42" s="808"/>
      <c r="CO42" s="808"/>
      <c r="CP42" s="808"/>
      <c r="CQ42" s="808"/>
      <c r="CR42" s="808"/>
      <c r="CS42" s="808"/>
      <c r="CT42" s="808"/>
      <c r="CU42" s="808"/>
      <c r="CV42" s="808"/>
      <c r="CW42" s="808"/>
      <c r="CX42" s="808"/>
      <c r="CY42" s="808"/>
      <c r="CZ42" s="808"/>
      <c r="DA42" s="808"/>
      <c r="DB42" s="808"/>
      <c r="DC42" s="808"/>
      <c r="DD42" s="808"/>
      <c r="DE42" s="808"/>
    </row>
    <row r="43" spans="1:29" s="843" customFormat="1" ht="13.5" customHeight="1">
      <c r="A43" s="833" t="s">
        <v>155</v>
      </c>
      <c r="B43" s="834">
        <f aca="true" t="shared" si="6" ref="B43:G43">SUM(B40:B42)</f>
        <v>10</v>
      </c>
      <c r="C43" s="835">
        <f t="shared" si="6"/>
        <v>270</v>
      </c>
      <c r="D43" s="835">
        <f t="shared" si="6"/>
        <v>220</v>
      </c>
      <c r="E43" s="836">
        <f t="shared" si="6"/>
        <v>66</v>
      </c>
      <c r="F43" s="837">
        <f t="shared" si="6"/>
        <v>154</v>
      </c>
      <c r="G43" s="837">
        <f t="shared" si="6"/>
        <v>0</v>
      </c>
      <c r="H43" s="837">
        <v>17</v>
      </c>
      <c r="I43" s="837">
        <v>50</v>
      </c>
      <c r="J43" s="838">
        <v>7</v>
      </c>
      <c r="K43" s="836">
        <v>0</v>
      </c>
      <c r="L43" s="839">
        <v>0</v>
      </c>
      <c r="M43" s="837">
        <v>0</v>
      </c>
      <c r="N43" s="840">
        <v>0</v>
      </c>
      <c r="O43" s="841">
        <f>SUM(O40:O42)</f>
        <v>0</v>
      </c>
      <c r="P43" s="841">
        <f>SUM(P40:P42)</f>
        <v>0</v>
      </c>
      <c r="Q43" s="836">
        <v>0</v>
      </c>
      <c r="R43" s="839">
        <v>0</v>
      </c>
      <c r="S43" s="837">
        <f>SUM(S40:S42)</f>
        <v>33</v>
      </c>
      <c r="T43" s="840">
        <v>11</v>
      </c>
      <c r="U43" s="841">
        <f>SUM(U40:U42)</f>
        <v>33</v>
      </c>
      <c r="V43" s="841">
        <f>SUM(V40:V42)</f>
        <v>11</v>
      </c>
      <c r="W43" s="836">
        <f>SUM(W40:W42)</f>
        <v>33</v>
      </c>
      <c r="X43" s="839">
        <f>SUM(X40:X42)</f>
        <v>77</v>
      </c>
      <c r="Y43" s="837">
        <f>SUM(Y40:Y42)</f>
        <v>0</v>
      </c>
      <c r="Z43" s="840">
        <v>66</v>
      </c>
      <c r="AA43" s="841">
        <f>SUM(AA40:AA42)</f>
        <v>33</v>
      </c>
      <c r="AB43" s="841">
        <f>SUM(AB40:AB42)</f>
        <v>143</v>
      </c>
      <c r="AC43" s="842">
        <f>SUM(AC40:AC42)</f>
        <v>220</v>
      </c>
    </row>
    <row r="44" spans="1:29" s="843" customFormat="1" ht="13.5" customHeight="1">
      <c r="A44" s="844" t="s">
        <v>156</v>
      </c>
      <c r="B44" s="834">
        <f aca="true" t="shared" si="7" ref="B44:G44">SUM(B38,B43)</f>
        <v>110</v>
      </c>
      <c r="C44" s="835">
        <f t="shared" si="7"/>
        <v>2970</v>
      </c>
      <c r="D44" s="835">
        <f t="shared" si="7"/>
        <v>2420</v>
      </c>
      <c r="E44" s="836">
        <f t="shared" si="7"/>
        <v>723.8000000000001</v>
      </c>
      <c r="F44" s="845">
        <f t="shared" si="7"/>
        <v>1476.2</v>
      </c>
      <c r="G44" s="837">
        <f t="shared" si="7"/>
        <v>220</v>
      </c>
      <c r="H44" s="837">
        <v>211</v>
      </c>
      <c r="I44" s="837">
        <v>550</v>
      </c>
      <c r="J44" s="838">
        <v>96</v>
      </c>
      <c r="K44" s="836">
        <v>148</v>
      </c>
      <c r="L44" s="839">
        <v>140</v>
      </c>
      <c r="M44" s="837">
        <v>75</v>
      </c>
      <c r="N44" s="840">
        <v>143</v>
      </c>
      <c r="O44" s="841">
        <f>SUM(O38,O43)</f>
        <v>223</v>
      </c>
      <c r="P44" s="841">
        <f>SUM(P38,P43)</f>
        <v>283</v>
      </c>
      <c r="Q44" s="836">
        <v>72</v>
      </c>
      <c r="R44" s="839">
        <v>196</v>
      </c>
      <c r="S44" s="837">
        <v>96</v>
      </c>
      <c r="T44" s="840">
        <v>98</v>
      </c>
      <c r="U44" s="841">
        <v>168</v>
      </c>
      <c r="V44" s="841">
        <f>SUM(V38,V43)</f>
        <v>294</v>
      </c>
      <c r="W44" s="836">
        <v>267</v>
      </c>
      <c r="X44" s="839">
        <v>525</v>
      </c>
      <c r="Y44" s="837">
        <v>66</v>
      </c>
      <c r="Z44" s="840">
        <v>594</v>
      </c>
      <c r="AA44" s="841">
        <f>SUM(AA38,AA43)</f>
        <v>333</v>
      </c>
      <c r="AB44" s="841">
        <f>SUM(AB38,AB43)</f>
        <v>1119</v>
      </c>
      <c r="AC44" s="842">
        <f>SUM(AC38,AC43)</f>
        <v>2420</v>
      </c>
    </row>
    <row r="45" spans="1:29" s="843" customFormat="1" ht="15" customHeight="1" thickBot="1">
      <c r="A45" s="846" t="s">
        <v>40</v>
      </c>
      <c r="B45" s="810">
        <v>10</v>
      </c>
      <c r="C45" s="847">
        <v>270</v>
      </c>
      <c r="D45" s="847">
        <v>220</v>
      </c>
      <c r="E45" s="814">
        <v>220</v>
      </c>
      <c r="F45" s="812"/>
      <c r="G45" s="812"/>
      <c r="H45" s="812"/>
      <c r="I45" s="812"/>
      <c r="J45" s="813"/>
      <c r="K45" s="814">
        <v>40</v>
      </c>
      <c r="L45" s="815"/>
      <c r="M45" s="812">
        <v>34</v>
      </c>
      <c r="N45" s="816"/>
      <c r="O45" s="817">
        <v>74</v>
      </c>
      <c r="P45" s="817"/>
      <c r="Q45" s="814">
        <v>40</v>
      </c>
      <c r="R45" s="815"/>
      <c r="S45" s="812">
        <v>26</v>
      </c>
      <c r="T45" s="816"/>
      <c r="U45" s="817">
        <v>66</v>
      </c>
      <c r="V45" s="817"/>
      <c r="W45" s="848">
        <v>40</v>
      </c>
      <c r="X45" s="815"/>
      <c r="Y45" s="812">
        <v>40</v>
      </c>
      <c r="Z45" s="816"/>
      <c r="AA45" s="817">
        <v>80</v>
      </c>
      <c r="AB45" s="817"/>
      <c r="AC45" s="748">
        <v>220</v>
      </c>
    </row>
    <row r="46" spans="1:29" s="853" customFormat="1" ht="16.5" customHeight="1" thickBot="1">
      <c r="A46" s="849"/>
      <c r="B46" s="850"/>
      <c r="C46" s="851"/>
      <c r="D46" s="851"/>
      <c r="E46" s="793"/>
      <c r="F46" s="788"/>
      <c r="G46" s="793"/>
      <c r="H46" s="793"/>
      <c r="I46" s="793"/>
      <c r="J46" s="793"/>
      <c r="K46" s="793"/>
      <c r="L46" s="793"/>
      <c r="M46" s="793"/>
      <c r="N46" s="793"/>
      <c r="O46" s="852"/>
      <c r="P46" s="793"/>
      <c r="Q46" s="852"/>
      <c r="R46" s="793"/>
      <c r="S46" s="852"/>
      <c r="T46" s="793"/>
      <c r="U46" s="852"/>
      <c r="V46" s="793"/>
      <c r="W46" s="852"/>
      <c r="X46" s="788"/>
      <c r="Y46" s="852"/>
      <c r="Z46" s="793"/>
      <c r="AA46" s="852"/>
      <c r="AB46" s="793"/>
      <c r="AC46" s="793"/>
    </row>
    <row r="47" spans="2:23" s="697" customFormat="1" ht="12.75">
      <c r="B47" s="698"/>
      <c r="C47" s="710"/>
      <c r="D47" s="710"/>
      <c r="E47" s="712"/>
      <c r="F47" s="712"/>
      <c r="G47" s="712"/>
      <c r="H47" s="712"/>
      <c r="I47" s="712"/>
      <c r="J47" s="710"/>
      <c r="K47" s="710"/>
      <c r="L47" s="710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0"/>
    </row>
    <row r="48" spans="1:23" s="697" customFormat="1" ht="12.75">
      <c r="A48" s="710"/>
      <c r="B48" s="712"/>
      <c r="C48" s="710"/>
      <c r="D48" s="710"/>
      <c r="E48" s="712"/>
      <c r="F48" s="712"/>
      <c r="G48" s="712"/>
      <c r="H48" s="712"/>
      <c r="I48" s="712"/>
      <c r="J48" s="710"/>
      <c r="K48" s="710"/>
      <c r="L48" s="710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0"/>
    </row>
  </sheetData>
  <sheetProtection/>
  <mergeCells count="35">
    <mergeCell ref="J10:J13"/>
    <mergeCell ref="A1:V1"/>
    <mergeCell ref="A3:L3"/>
    <mergeCell ref="A5:S5"/>
    <mergeCell ref="A7:S7"/>
    <mergeCell ref="U11:V12"/>
    <mergeCell ref="A9:A13"/>
    <mergeCell ref="B9:B13"/>
    <mergeCell ref="C9:AC9"/>
    <mergeCell ref="C10:C13"/>
    <mergeCell ref="E10:E13"/>
    <mergeCell ref="F10:F13"/>
    <mergeCell ref="G10:G13"/>
    <mergeCell ref="H10:H13"/>
    <mergeCell ref="I10:I13"/>
    <mergeCell ref="Y12:Z12"/>
    <mergeCell ref="K10:P10"/>
    <mergeCell ref="Q10:V10"/>
    <mergeCell ref="W10:AB10"/>
    <mergeCell ref="D11:D13"/>
    <mergeCell ref="K11:L11"/>
    <mergeCell ref="M11:N11"/>
    <mergeCell ref="O11:P12"/>
    <mergeCell ref="Q11:R11"/>
    <mergeCell ref="S11:T11"/>
    <mergeCell ref="A19:A20"/>
    <mergeCell ref="W11:X11"/>
    <mergeCell ref="Y11:Z11"/>
    <mergeCell ref="AA11:AB12"/>
    <mergeCell ref="AC11:AC12"/>
    <mergeCell ref="K12:L12"/>
    <mergeCell ref="M12:N12"/>
    <mergeCell ref="Q12:R12"/>
    <mergeCell ref="S12:T12"/>
    <mergeCell ref="W12:X12"/>
  </mergeCells>
  <printOptions/>
  <pageMargins left="0.3937007874015748" right="0.31496062992125984" top="0.5905511811023623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Mobilios Telekomunikacijos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rasma</dc:creator>
  <cp:keywords/>
  <dc:description/>
  <cp:lastModifiedBy>Pavaduotoja</cp:lastModifiedBy>
  <cp:lastPrinted>2023-01-04T09:23:48Z</cp:lastPrinted>
  <dcterms:created xsi:type="dcterms:W3CDTF">2003-02-27T15:31:53Z</dcterms:created>
  <dcterms:modified xsi:type="dcterms:W3CDTF">2023-01-05T09:47:55Z</dcterms:modified>
  <cp:category/>
  <cp:version/>
  <cp:contentType/>
  <cp:contentStatus/>
</cp:coreProperties>
</file>